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F:\Green product\EMRT1.20\"/>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05" yWindow="-105" windowWidth="23250"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 i="5" l="1"/>
  <c r="X7" i="5"/>
  <c r="V7" i="5"/>
  <c r="AB6" i="5"/>
  <c r="X6" i="5"/>
  <c r="V6" i="5"/>
  <c r="AB5" i="5"/>
  <c r="X5" i="5"/>
  <c r="V5" i="5"/>
  <c r="T5" i="5"/>
  <c r="S5" i="5"/>
  <c r="T7" i="5"/>
  <c r="S7" i="5"/>
  <c r="T6" i="5"/>
  <c r="S6" i="5"/>
  <c r="G61" i="6" l="1"/>
  <c r="C4" i="5"/>
  <c r="F64" i="6" s="1"/>
  <c r="D4" i="5"/>
  <c r="E4" i="5"/>
  <c r="E8" i="5"/>
  <c r="X8" i="5" s="1"/>
  <c r="E9" i="5"/>
  <c r="E10" i="5"/>
  <c r="X10" i="5" s="1"/>
  <c r="E11" i="5"/>
  <c r="E12" i="5"/>
  <c r="E13" i="5"/>
  <c r="E14" i="5"/>
  <c r="X14" i="5" s="1"/>
  <c r="E15" i="5"/>
  <c r="X15" i="5" s="1"/>
  <c r="E16" i="5"/>
  <c r="E17" i="5"/>
  <c r="X17" i="5" s="1"/>
  <c r="E18" i="5"/>
  <c r="X18" i="5" s="1"/>
  <c r="E19" i="5"/>
  <c r="X19" i="5" s="1"/>
  <c r="E20" i="5"/>
  <c r="X20" i="5" s="1"/>
  <c r="E21" i="5"/>
  <c r="E22" i="5"/>
  <c r="X22" i="5" s="1"/>
  <c r="E23" i="5"/>
  <c r="E24" i="5"/>
  <c r="E25" i="5"/>
  <c r="E26" i="5"/>
  <c r="X26" i="5" s="1"/>
  <c r="E27" i="5"/>
  <c r="X27" i="5" s="1"/>
  <c r="E28" i="5"/>
  <c r="E29" i="5"/>
  <c r="X29" i="5" s="1"/>
  <c r="E30" i="5"/>
  <c r="X30" i="5" s="1"/>
  <c r="E31" i="5"/>
  <c r="X31" i="5" s="1"/>
  <c r="E32" i="5"/>
  <c r="X32" i="5" s="1"/>
  <c r="E33" i="5"/>
  <c r="E34" i="5"/>
  <c r="X34" i="5" s="1"/>
  <c r="E35" i="5"/>
  <c r="E36" i="5"/>
  <c r="E37" i="5"/>
  <c r="E38" i="5"/>
  <c r="X38" i="5" s="1"/>
  <c r="E39" i="5"/>
  <c r="X39" i="5" s="1"/>
  <c r="E40" i="5"/>
  <c r="E41" i="5"/>
  <c r="X41" i="5" s="1"/>
  <c r="E42" i="5"/>
  <c r="X42" i="5" s="1"/>
  <c r="E43" i="5"/>
  <c r="X43" i="5" s="1"/>
  <c r="E44" i="5"/>
  <c r="X44" i="5" s="1"/>
  <c r="E45" i="5"/>
  <c r="E46" i="5"/>
  <c r="X46" i="5" s="1"/>
  <c r="E47" i="5"/>
  <c r="E48" i="5"/>
  <c r="E49" i="5"/>
  <c r="E50" i="5"/>
  <c r="X50" i="5" s="1"/>
  <c r="E51" i="5"/>
  <c r="X51" i="5" s="1"/>
  <c r="E52" i="5"/>
  <c r="E53" i="5"/>
  <c r="X53" i="5" s="1"/>
  <c r="E54" i="5"/>
  <c r="E55" i="5"/>
  <c r="X55" i="5" s="1"/>
  <c r="E56" i="5"/>
  <c r="X56" i="5" s="1"/>
  <c r="E57" i="5"/>
  <c r="E58" i="5"/>
  <c r="X58" i="5" s="1"/>
  <c r="E59" i="5"/>
  <c r="E60" i="5"/>
  <c r="E61" i="5"/>
  <c r="E62" i="5"/>
  <c r="X62" i="5" s="1"/>
  <c r="E63" i="5"/>
  <c r="X63" i="5" s="1"/>
  <c r="E64" i="5"/>
  <c r="E65" i="5"/>
  <c r="X65" i="5" s="1"/>
  <c r="E66" i="5"/>
  <c r="X66" i="5" s="1"/>
  <c r="E67" i="5"/>
  <c r="X67" i="5" s="1"/>
  <c r="E68" i="5"/>
  <c r="X68" i="5" s="1"/>
  <c r="E69" i="5"/>
  <c r="E70" i="5"/>
  <c r="X70" i="5" s="1"/>
  <c r="E71" i="5"/>
  <c r="E72" i="5"/>
  <c r="E73" i="5"/>
  <c r="E74" i="5"/>
  <c r="X74" i="5" s="1"/>
  <c r="E75" i="5"/>
  <c r="X75" i="5" s="1"/>
  <c r="E76" i="5"/>
  <c r="E77" i="5"/>
  <c r="X77" i="5" s="1"/>
  <c r="E78" i="5"/>
  <c r="X78" i="5" s="1"/>
  <c r="E79" i="5"/>
  <c r="X79" i="5" s="1"/>
  <c r="E80" i="5"/>
  <c r="X80" i="5" s="1"/>
  <c r="E81" i="5"/>
  <c r="E82" i="5"/>
  <c r="X82" i="5" s="1"/>
  <c r="E83" i="5"/>
  <c r="E84" i="5"/>
  <c r="E85" i="5"/>
  <c r="E86" i="5"/>
  <c r="X86" i="5" s="1"/>
  <c r="E87" i="5"/>
  <c r="X87" i="5" s="1"/>
  <c r="E88" i="5"/>
  <c r="E89" i="5"/>
  <c r="X89" i="5" s="1"/>
  <c r="E90" i="5"/>
  <c r="E91" i="5"/>
  <c r="X91" i="5" s="1"/>
  <c r="E92" i="5"/>
  <c r="X92" i="5" s="1"/>
  <c r="E93" i="5"/>
  <c r="E94" i="5"/>
  <c r="X94" i="5" s="1"/>
  <c r="E95" i="5"/>
  <c r="E96" i="5"/>
  <c r="E97" i="5"/>
  <c r="E98" i="5"/>
  <c r="X98" i="5" s="1"/>
  <c r="E99" i="5"/>
  <c r="X99" i="5" s="1"/>
  <c r="E100" i="5"/>
  <c r="E101" i="5"/>
  <c r="X101" i="5" s="1"/>
  <c r="E102" i="5"/>
  <c r="X102" i="5" s="1"/>
  <c r="E103" i="5"/>
  <c r="X103" i="5" s="1"/>
  <c r="E104" i="5"/>
  <c r="X104" i="5" s="1"/>
  <c r="E105" i="5"/>
  <c r="E106" i="5"/>
  <c r="X106" i="5" s="1"/>
  <c r="E107" i="5"/>
  <c r="E108" i="5"/>
  <c r="E109" i="5"/>
  <c r="E110" i="5"/>
  <c r="X110" i="5" s="1"/>
  <c r="E111" i="5"/>
  <c r="X111" i="5" s="1"/>
  <c r="E112" i="5"/>
  <c r="E113" i="5"/>
  <c r="X113" i="5" s="1"/>
  <c r="E114" i="5"/>
  <c r="X114" i="5" s="1"/>
  <c r="E115" i="5"/>
  <c r="X115" i="5" s="1"/>
  <c r="E116" i="5"/>
  <c r="X116" i="5" s="1"/>
  <c r="E117" i="5"/>
  <c r="E118" i="5"/>
  <c r="X118" i="5" s="1"/>
  <c r="E119" i="5"/>
  <c r="E120" i="5"/>
  <c r="E121" i="5"/>
  <c r="E122" i="5"/>
  <c r="X122" i="5" s="1"/>
  <c r="E123" i="5"/>
  <c r="X123" i="5" s="1"/>
  <c r="E124" i="5"/>
  <c r="E125" i="5"/>
  <c r="X125" i="5" s="1"/>
  <c r="E126" i="5"/>
  <c r="X126" i="5" s="1"/>
  <c r="E127" i="5"/>
  <c r="X127" i="5" s="1"/>
  <c r="E128" i="5"/>
  <c r="X128" i="5" s="1"/>
  <c r="E129" i="5"/>
  <c r="E130" i="5"/>
  <c r="X130" i="5" s="1"/>
  <c r="E131" i="5"/>
  <c r="E132" i="5"/>
  <c r="E133" i="5"/>
  <c r="E134" i="5"/>
  <c r="X134" i="5" s="1"/>
  <c r="E135" i="5"/>
  <c r="X135" i="5" s="1"/>
  <c r="E136" i="5"/>
  <c r="E137" i="5"/>
  <c r="E138" i="5"/>
  <c r="X138" i="5" s="1"/>
  <c r="E139" i="5"/>
  <c r="X139" i="5" s="1"/>
  <c r="E140" i="5"/>
  <c r="X140" i="5" s="1"/>
  <c r="E141" i="5"/>
  <c r="E142" i="5"/>
  <c r="X142" i="5" s="1"/>
  <c r="E143" i="5"/>
  <c r="E144" i="5"/>
  <c r="E145" i="5"/>
  <c r="E146" i="5"/>
  <c r="X146" i="5" s="1"/>
  <c r="E147" i="5"/>
  <c r="X147" i="5" s="1"/>
  <c r="E148" i="5"/>
  <c r="E149" i="5"/>
  <c r="X149" i="5" s="1"/>
  <c r="E150" i="5"/>
  <c r="X150" i="5" s="1"/>
  <c r="E151" i="5"/>
  <c r="X151" i="5" s="1"/>
  <c r="E152" i="5"/>
  <c r="X152" i="5" s="1"/>
  <c r="E153" i="5"/>
  <c r="E154" i="5"/>
  <c r="X154" i="5" s="1"/>
  <c r="E155" i="5"/>
  <c r="E156" i="5"/>
  <c r="E157" i="5"/>
  <c r="E158" i="5"/>
  <c r="X158" i="5" s="1"/>
  <c r="E159" i="5"/>
  <c r="X159" i="5" s="1"/>
  <c r="E160" i="5"/>
  <c r="E161" i="5"/>
  <c r="X161" i="5" s="1"/>
  <c r="E162" i="5"/>
  <c r="X162" i="5" s="1"/>
  <c r="E163" i="5"/>
  <c r="X163" i="5" s="1"/>
  <c r="E164" i="5"/>
  <c r="X164" i="5" s="1"/>
  <c r="E165" i="5"/>
  <c r="E166" i="5"/>
  <c r="X166" i="5" s="1"/>
  <c r="E167" i="5"/>
  <c r="E168" i="5"/>
  <c r="E169" i="5"/>
  <c r="E170" i="5"/>
  <c r="X170" i="5" s="1"/>
  <c r="E171" i="5"/>
  <c r="X171" i="5" s="1"/>
  <c r="E172" i="5"/>
  <c r="E173" i="5"/>
  <c r="X173" i="5" s="1"/>
  <c r="E174" i="5"/>
  <c r="X174" i="5" s="1"/>
  <c r="E175" i="5"/>
  <c r="X175" i="5" s="1"/>
  <c r="E176" i="5"/>
  <c r="X176" i="5" s="1"/>
  <c r="E177" i="5"/>
  <c r="E178" i="5"/>
  <c r="X178" i="5" s="1"/>
  <c r="E179" i="5"/>
  <c r="E180" i="5"/>
  <c r="E181" i="5"/>
  <c r="E182" i="5"/>
  <c r="X182" i="5" s="1"/>
  <c r="E183" i="5"/>
  <c r="X183" i="5" s="1"/>
  <c r="E184" i="5"/>
  <c r="E185" i="5"/>
  <c r="X185" i="5" s="1"/>
  <c r="E186" i="5"/>
  <c r="X186" i="5" s="1"/>
  <c r="E187" i="5"/>
  <c r="X187" i="5" s="1"/>
  <c r="E188" i="5"/>
  <c r="X188" i="5" s="1"/>
  <c r="E189" i="5"/>
  <c r="E190" i="5"/>
  <c r="X190" i="5" s="1"/>
  <c r="E191" i="5"/>
  <c r="E192" i="5"/>
  <c r="E193" i="5"/>
  <c r="E194" i="5"/>
  <c r="X194" i="5" s="1"/>
  <c r="E195" i="5"/>
  <c r="X195" i="5" s="1"/>
  <c r="E196" i="5"/>
  <c r="E197" i="5"/>
  <c r="E198" i="5"/>
  <c r="E199" i="5"/>
  <c r="X199" i="5" s="1"/>
  <c r="E200" i="5"/>
  <c r="X200" i="5" s="1"/>
  <c r="E201" i="5"/>
  <c r="E202" i="5"/>
  <c r="X202" i="5" s="1"/>
  <c r="E203" i="5"/>
  <c r="E204" i="5"/>
  <c r="E205" i="5"/>
  <c r="E206" i="5"/>
  <c r="X206" i="5" s="1"/>
  <c r="E207" i="5"/>
  <c r="X207" i="5" s="1"/>
  <c r="E208" i="5"/>
  <c r="E209" i="5"/>
  <c r="X209" i="5" s="1"/>
  <c r="E210" i="5"/>
  <c r="X210" i="5" s="1"/>
  <c r="E211" i="5"/>
  <c r="X211" i="5" s="1"/>
  <c r="E212" i="5"/>
  <c r="X212" i="5" s="1"/>
  <c r="E213" i="5"/>
  <c r="E214" i="5"/>
  <c r="X214" i="5" s="1"/>
  <c r="E215" i="5"/>
  <c r="E216" i="5"/>
  <c r="E217" i="5"/>
  <c r="E218" i="5"/>
  <c r="X218" i="5" s="1"/>
  <c r="E219" i="5"/>
  <c r="X219" i="5" s="1"/>
  <c r="E220" i="5"/>
  <c r="E221" i="5"/>
  <c r="X221" i="5" s="1"/>
  <c r="E222" i="5"/>
  <c r="X222" i="5" s="1"/>
  <c r="E223" i="5"/>
  <c r="X223" i="5" s="1"/>
  <c r="E224" i="5"/>
  <c r="X224" i="5" s="1"/>
  <c r="E225" i="5"/>
  <c r="E226" i="5"/>
  <c r="X226" i="5" s="1"/>
  <c r="E227" i="5"/>
  <c r="E228" i="5"/>
  <c r="E229" i="5"/>
  <c r="E230" i="5"/>
  <c r="X230" i="5" s="1"/>
  <c r="E231" i="5"/>
  <c r="X231" i="5" s="1"/>
  <c r="E232" i="5"/>
  <c r="E233" i="5"/>
  <c r="X233" i="5" s="1"/>
  <c r="E234" i="5"/>
  <c r="X234" i="5" s="1"/>
  <c r="E235" i="5"/>
  <c r="X235" i="5" s="1"/>
  <c r="E236" i="5"/>
  <c r="X236" i="5" s="1"/>
  <c r="E237" i="5"/>
  <c r="E238" i="5"/>
  <c r="X238" i="5" s="1"/>
  <c r="E239" i="5"/>
  <c r="E240" i="5"/>
  <c r="E241" i="5"/>
  <c r="E242" i="5"/>
  <c r="X242" i="5" s="1"/>
  <c r="E243" i="5"/>
  <c r="X243" i="5" s="1"/>
  <c r="E244" i="5"/>
  <c r="E245" i="5"/>
  <c r="X245" i="5" s="1"/>
  <c r="E246" i="5"/>
  <c r="X246" i="5" s="1"/>
  <c r="E247" i="5"/>
  <c r="X247" i="5" s="1"/>
  <c r="E248" i="5"/>
  <c r="X248" i="5" s="1"/>
  <c r="E249" i="5"/>
  <c r="E250" i="5"/>
  <c r="X250" i="5" s="1"/>
  <c r="E251" i="5"/>
  <c r="E252" i="5"/>
  <c r="E253" i="5"/>
  <c r="E254" i="5"/>
  <c r="X254" i="5" s="1"/>
  <c r="E255" i="5"/>
  <c r="X255" i="5" s="1"/>
  <c r="E256" i="5"/>
  <c r="E257" i="5"/>
  <c r="X257" i="5" s="1"/>
  <c r="E258" i="5"/>
  <c r="X258" i="5" s="1"/>
  <c r="E259" i="5"/>
  <c r="X259" i="5" s="1"/>
  <c r="E260" i="5"/>
  <c r="X260" i="5" s="1"/>
  <c r="E261" i="5"/>
  <c r="E262" i="5"/>
  <c r="X262" i="5" s="1"/>
  <c r="E263" i="5"/>
  <c r="E264" i="5"/>
  <c r="E265" i="5"/>
  <c r="E266" i="5"/>
  <c r="X266" i="5" s="1"/>
  <c r="E267" i="5"/>
  <c r="X267" i="5" s="1"/>
  <c r="E268" i="5"/>
  <c r="E269" i="5"/>
  <c r="X269" i="5" s="1"/>
  <c r="E270" i="5"/>
  <c r="X270" i="5" s="1"/>
  <c r="E271" i="5"/>
  <c r="X271" i="5" s="1"/>
  <c r="E272" i="5"/>
  <c r="X272" i="5" s="1"/>
  <c r="E273" i="5"/>
  <c r="E274" i="5"/>
  <c r="X274" i="5" s="1"/>
  <c r="E275" i="5"/>
  <c r="E276" i="5"/>
  <c r="E277" i="5"/>
  <c r="E278" i="5"/>
  <c r="X278" i="5" s="1"/>
  <c r="E279" i="5"/>
  <c r="X279" i="5" s="1"/>
  <c r="E280" i="5"/>
  <c r="E281" i="5"/>
  <c r="X281" i="5" s="1"/>
  <c r="E282" i="5"/>
  <c r="X282" i="5" s="1"/>
  <c r="E283" i="5"/>
  <c r="X283" i="5" s="1"/>
  <c r="E284" i="5"/>
  <c r="X284" i="5" s="1"/>
  <c r="E285" i="5"/>
  <c r="E286" i="5"/>
  <c r="X286" i="5" s="1"/>
  <c r="E287" i="5"/>
  <c r="E288" i="5"/>
  <c r="E289" i="5"/>
  <c r="E290" i="5"/>
  <c r="X290" i="5" s="1"/>
  <c r="E291" i="5"/>
  <c r="X291" i="5" s="1"/>
  <c r="E292" i="5"/>
  <c r="E293" i="5"/>
  <c r="X293" i="5" s="1"/>
  <c r="E294" i="5"/>
  <c r="X294" i="5" s="1"/>
  <c r="E295" i="5"/>
  <c r="X295" i="5" s="1"/>
  <c r="E296" i="5"/>
  <c r="X296" i="5" s="1"/>
  <c r="E297" i="5"/>
  <c r="E298" i="5"/>
  <c r="X298" i="5" s="1"/>
  <c r="E299" i="5"/>
  <c r="E300" i="5"/>
  <c r="E301" i="5"/>
  <c r="E302" i="5"/>
  <c r="X302" i="5" s="1"/>
  <c r="E303" i="5"/>
  <c r="X303" i="5" s="1"/>
  <c r="E304" i="5"/>
  <c r="E305" i="5"/>
  <c r="X305" i="5" s="1"/>
  <c r="E306" i="5"/>
  <c r="X306" i="5" s="1"/>
  <c r="E307" i="5"/>
  <c r="X307" i="5" s="1"/>
  <c r="E308" i="5"/>
  <c r="X308" i="5" s="1"/>
  <c r="E309" i="5"/>
  <c r="E310" i="5"/>
  <c r="X310" i="5" s="1"/>
  <c r="E311" i="5"/>
  <c r="E312" i="5"/>
  <c r="E313" i="5"/>
  <c r="E314" i="5"/>
  <c r="X314" i="5" s="1"/>
  <c r="E315" i="5"/>
  <c r="X315" i="5" s="1"/>
  <c r="E316" i="5"/>
  <c r="E317" i="5"/>
  <c r="X317" i="5" s="1"/>
  <c r="E318" i="5"/>
  <c r="E319" i="5"/>
  <c r="X319" i="5" s="1"/>
  <c r="E320" i="5"/>
  <c r="X320" i="5" s="1"/>
  <c r="E321" i="5"/>
  <c r="E322" i="5"/>
  <c r="X322" i="5" s="1"/>
  <c r="E323" i="5"/>
  <c r="E324" i="5"/>
  <c r="E325" i="5"/>
  <c r="E326" i="5"/>
  <c r="X326" i="5" s="1"/>
  <c r="E327" i="5"/>
  <c r="X327" i="5" s="1"/>
  <c r="E328" i="5"/>
  <c r="E329" i="5"/>
  <c r="X329" i="5" s="1"/>
  <c r="E330" i="5"/>
  <c r="X330" i="5" s="1"/>
  <c r="E331" i="5"/>
  <c r="X331" i="5" s="1"/>
  <c r="E332" i="5"/>
  <c r="X332" i="5" s="1"/>
  <c r="E333" i="5"/>
  <c r="E334" i="5"/>
  <c r="X334" i="5" s="1"/>
  <c r="E335" i="5"/>
  <c r="E336" i="5"/>
  <c r="E337" i="5"/>
  <c r="E338" i="5"/>
  <c r="X338" i="5" s="1"/>
  <c r="E339" i="5"/>
  <c r="X339" i="5" s="1"/>
  <c r="E340" i="5"/>
  <c r="E341" i="5"/>
  <c r="X341" i="5" s="1"/>
  <c r="E342" i="5"/>
  <c r="X342" i="5" s="1"/>
  <c r="E343" i="5"/>
  <c r="X343" i="5" s="1"/>
  <c r="E344" i="5"/>
  <c r="X344" i="5" s="1"/>
  <c r="E345" i="5"/>
  <c r="E346" i="5"/>
  <c r="X346" i="5" s="1"/>
  <c r="E347" i="5"/>
  <c r="E348" i="5"/>
  <c r="E349" i="5"/>
  <c r="E350" i="5"/>
  <c r="X350" i="5" s="1"/>
  <c r="E351" i="5"/>
  <c r="X351" i="5" s="1"/>
  <c r="E352" i="5"/>
  <c r="E353" i="5"/>
  <c r="E354" i="5"/>
  <c r="X354" i="5" s="1"/>
  <c r="E355" i="5"/>
  <c r="X355" i="5" s="1"/>
  <c r="E356" i="5"/>
  <c r="X356" i="5" s="1"/>
  <c r="E357" i="5"/>
  <c r="E358" i="5"/>
  <c r="X358" i="5" s="1"/>
  <c r="E359" i="5"/>
  <c r="E360" i="5"/>
  <c r="E361" i="5"/>
  <c r="E362" i="5"/>
  <c r="X362" i="5" s="1"/>
  <c r="E363" i="5"/>
  <c r="X363" i="5" s="1"/>
  <c r="E364" i="5"/>
  <c r="E365" i="5"/>
  <c r="X365" i="5" s="1"/>
  <c r="E366" i="5"/>
  <c r="X366" i="5" s="1"/>
  <c r="E367" i="5"/>
  <c r="X367" i="5" s="1"/>
  <c r="E368" i="5"/>
  <c r="X368" i="5" s="1"/>
  <c r="E369" i="5"/>
  <c r="E370" i="5"/>
  <c r="X370" i="5" s="1"/>
  <c r="E371" i="5"/>
  <c r="E372" i="5"/>
  <c r="E373" i="5"/>
  <c r="E374" i="5"/>
  <c r="X374" i="5" s="1"/>
  <c r="E375" i="5"/>
  <c r="X375" i="5" s="1"/>
  <c r="E376" i="5"/>
  <c r="E377" i="5"/>
  <c r="X377" i="5" s="1"/>
  <c r="E378" i="5"/>
  <c r="E379" i="5"/>
  <c r="X379" i="5" s="1"/>
  <c r="E380" i="5"/>
  <c r="X380" i="5" s="1"/>
  <c r="E381" i="5"/>
  <c r="E382" i="5"/>
  <c r="X382" i="5" s="1"/>
  <c r="E383" i="5"/>
  <c r="E384" i="5"/>
  <c r="E385" i="5"/>
  <c r="E386" i="5"/>
  <c r="X386" i="5" s="1"/>
  <c r="E387" i="5"/>
  <c r="X387" i="5" s="1"/>
  <c r="E388" i="5"/>
  <c r="E389" i="5"/>
  <c r="X389" i="5" s="1"/>
  <c r="E390" i="5"/>
  <c r="X390" i="5" s="1"/>
  <c r="E391" i="5"/>
  <c r="X391" i="5" s="1"/>
  <c r="E392" i="5"/>
  <c r="X392" i="5" s="1"/>
  <c r="E393" i="5"/>
  <c r="E394" i="5"/>
  <c r="X394" i="5" s="1"/>
  <c r="E395" i="5"/>
  <c r="E396" i="5"/>
  <c r="E397" i="5"/>
  <c r="E398" i="5"/>
  <c r="X398" i="5" s="1"/>
  <c r="E399" i="5"/>
  <c r="X399" i="5" s="1"/>
  <c r="E400" i="5"/>
  <c r="E401" i="5"/>
  <c r="X401" i="5" s="1"/>
  <c r="E402" i="5"/>
  <c r="X402" i="5" s="1"/>
  <c r="E403" i="5"/>
  <c r="X403" i="5" s="1"/>
  <c r="E404" i="5"/>
  <c r="X404" i="5" s="1"/>
  <c r="E405" i="5"/>
  <c r="E406" i="5"/>
  <c r="X406" i="5" s="1"/>
  <c r="E407" i="5"/>
  <c r="E408" i="5"/>
  <c r="E409" i="5"/>
  <c r="E410" i="5"/>
  <c r="X410" i="5" s="1"/>
  <c r="E411" i="5"/>
  <c r="X411" i="5" s="1"/>
  <c r="E412" i="5"/>
  <c r="E413" i="5"/>
  <c r="X413" i="5" s="1"/>
  <c r="E414" i="5"/>
  <c r="X414" i="5" s="1"/>
  <c r="E415" i="5"/>
  <c r="X415" i="5" s="1"/>
  <c r="E416" i="5"/>
  <c r="X416" i="5" s="1"/>
  <c r="E417" i="5"/>
  <c r="E418" i="5"/>
  <c r="X418" i="5" s="1"/>
  <c r="E419" i="5"/>
  <c r="E420" i="5"/>
  <c r="E421" i="5"/>
  <c r="E422" i="5"/>
  <c r="X422" i="5" s="1"/>
  <c r="E423" i="5"/>
  <c r="X423" i="5" s="1"/>
  <c r="E424" i="5"/>
  <c r="E425" i="5"/>
  <c r="X425" i="5" s="1"/>
  <c r="E426" i="5"/>
  <c r="X426" i="5" s="1"/>
  <c r="E427" i="5"/>
  <c r="X427" i="5" s="1"/>
  <c r="E428" i="5"/>
  <c r="X428" i="5" s="1"/>
  <c r="E429" i="5"/>
  <c r="E430" i="5"/>
  <c r="X430" i="5" s="1"/>
  <c r="E431" i="5"/>
  <c r="X431" i="5" s="1"/>
  <c r="E432" i="5"/>
  <c r="E433" i="5"/>
  <c r="E434" i="5"/>
  <c r="X434" i="5" s="1"/>
  <c r="E435" i="5"/>
  <c r="X435" i="5" s="1"/>
  <c r="E436" i="5"/>
  <c r="E437" i="5"/>
  <c r="X437" i="5" s="1"/>
  <c r="E438" i="5"/>
  <c r="X438" i="5" s="1"/>
  <c r="E439" i="5"/>
  <c r="X439" i="5" s="1"/>
  <c r="E440" i="5"/>
  <c r="X440" i="5" s="1"/>
  <c r="E441" i="5"/>
  <c r="E442" i="5"/>
  <c r="X442" i="5" s="1"/>
  <c r="E443" i="5"/>
  <c r="X443" i="5" s="1"/>
  <c r="E444" i="5"/>
  <c r="E445" i="5"/>
  <c r="E446" i="5"/>
  <c r="X446" i="5" s="1"/>
  <c r="E447" i="5"/>
  <c r="X447" i="5" s="1"/>
  <c r="E448" i="5"/>
  <c r="E449" i="5"/>
  <c r="X449" i="5" s="1"/>
  <c r="E450" i="5"/>
  <c r="X450" i="5" s="1"/>
  <c r="E451" i="5"/>
  <c r="X451" i="5" s="1"/>
  <c r="E452" i="5"/>
  <c r="X452" i="5" s="1"/>
  <c r="E453" i="5"/>
  <c r="E454" i="5"/>
  <c r="X454" i="5" s="1"/>
  <c r="E455" i="5"/>
  <c r="E456" i="5"/>
  <c r="E457" i="5"/>
  <c r="E458" i="5"/>
  <c r="E459" i="5"/>
  <c r="X459" i="5" s="1"/>
  <c r="E460" i="5"/>
  <c r="E461" i="5"/>
  <c r="X461" i="5" s="1"/>
  <c r="E462" i="5"/>
  <c r="X462" i="5" s="1"/>
  <c r="E463" i="5"/>
  <c r="X463" i="5" s="1"/>
  <c r="E464" i="5"/>
  <c r="X464" i="5" s="1"/>
  <c r="E465" i="5"/>
  <c r="E466" i="5"/>
  <c r="X466" i="5" s="1"/>
  <c r="E467" i="5"/>
  <c r="E468" i="5"/>
  <c r="E469" i="5"/>
  <c r="E470" i="5"/>
  <c r="X470" i="5" s="1"/>
  <c r="E471" i="5"/>
  <c r="X471" i="5" s="1"/>
  <c r="E472" i="5"/>
  <c r="E473" i="5"/>
  <c r="X473" i="5" s="1"/>
  <c r="E474" i="5"/>
  <c r="X474" i="5" s="1"/>
  <c r="E475" i="5"/>
  <c r="X475" i="5" s="1"/>
  <c r="E476" i="5"/>
  <c r="X476" i="5" s="1"/>
  <c r="E477" i="5"/>
  <c r="E478" i="5"/>
  <c r="X478" i="5" s="1"/>
  <c r="E479" i="5"/>
  <c r="X479" i="5" s="1"/>
  <c r="E480" i="5"/>
  <c r="E481" i="5"/>
  <c r="E482" i="5"/>
  <c r="X482" i="5" s="1"/>
  <c r="E483" i="5"/>
  <c r="X483" i="5" s="1"/>
  <c r="E484" i="5"/>
  <c r="E485" i="5"/>
  <c r="X485" i="5" s="1"/>
  <c r="E486" i="5"/>
  <c r="E487" i="5"/>
  <c r="X487" i="5" s="1"/>
  <c r="E488" i="5"/>
  <c r="X488" i="5" s="1"/>
  <c r="E489" i="5"/>
  <c r="E490" i="5"/>
  <c r="X490" i="5" s="1"/>
  <c r="E491" i="5"/>
  <c r="E492" i="5"/>
  <c r="E493" i="5"/>
  <c r="E494" i="5"/>
  <c r="X494" i="5" s="1"/>
  <c r="E495" i="5"/>
  <c r="X495" i="5" s="1"/>
  <c r="E496" i="5"/>
  <c r="E497" i="5"/>
  <c r="X497" i="5" s="1"/>
  <c r="E498" i="5"/>
  <c r="X498" i="5" s="1"/>
  <c r="E499" i="5"/>
  <c r="X499" i="5" s="1"/>
  <c r="E500" i="5"/>
  <c r="X500" i="5" s="1"/>
  <c r="E501" i="5"/>
  <c r="E502" i="5"/>
  <c r="X502" i="5" s="1"/>
  <c r="E503" i="5"/>
  <c r="X503" i="5" s="1"/>
  <c r="E504" i="5"/>
  <c r="E505" i="5"/>
  <c r="E506" i="5"/>
  <c r="X506" i="5" s="1"/>
  <c r="E507" i="5"/>
  <c r="X507" i="5" s="1"/>
  <c r="E508" i="5"/>
  <c r="E509" i="5"/>
  <c r="E510" i="5"/>
  <c r="X510" i="5" s="1"/>
  <c r="E511" i="5"/>
  <c r="X511" i="5" s="1"/>
  <c r="E512" i="5"/>
  <c r="X512" i="5" s="1"/>
  <c r="E513" i="5"/>
  <c r="E514" i="5"/>
  <c r="X514" i="5" s="1"/>
  <c r="E515" i="5"/>
  <c r="E516" i="5"/>
  <c r="E517" i="5"/>
  <c r="E518" i="5"/>
  <c r="X518" i="5" s="1"/>
  <c r="E519" i="5"/>
  <c r="X519" i="5" s="1"/>
  <c r="E520" i="5"/>
  <c r="E521" i="5"/>
  <c r="X521" i="5" s="1"/>
  <c r="E522" i="5"/>
  <c r="X522" i="5" s="1"/>
  <c r="E523" i="5"/>
  <c r="X523" i="5" s="1"/>
  <c r="E524" i="5"/>
  <c r="E525" i="5"/>
  <c r="E526" i="5"/>
  <c r="X526" i="5" s="1"/>
  <c r="E527" i="5"/>
  <c r="X527" i="5" s="1"/>
  <c r="E528" i="5"/>
  <c r="E529" i="5"/>
  <c r="E530" i="5"/>
  <c r="X530" i="5" s="1"/>
  <c r="E531" i="5"/>
  <c r="X531" i="5" s="1"/>
  <c r="E532" i="5"/>
  <c r="E533" i="5"/>
  <c r="X533" i="5" s="1"/>
  <c r="E534" i="5"/>
  <c r="X534" i="5" s="1"/>
  <c r="E535" i="5"/>
  <c r="X535" i="5" s="1"/>
  <c r="E536" i="5"/>
  <c r="X536" i="5" s="1"/>
  <c r="E537" i="5"/>
  <c r="E538" i="5"/>
  <c r="X538" i="5" s="1"/>
  <c r="E539" i="5"/>
  <c r="E540" i="5"/>
  <c r="E541" i="5"/>
  <c r="E542" i="5"/>
  <c r="X542" i="5" s="1"/>
  <c r="E543" i="5"/>
  <c r="X543" i="5" s="1"/>
  <c r="E544" i="5"/>
  <c r="E545" i="5"/>
  <c r="X545" i="5" s="1"/>
  <c r="E546" i="5"/>
  <c r="X546" i="5" s="1"/>
  <c r="E547" i="5"/>
  <c r="X547" i="5" s="1"/>
  <c r="E548" i="5"/>
  <c r="X548" i="5" s="1"/>
  <c r="E549" i="5"/>
  <c r="E550" i="5"/>
  <c r="X550" i="5" s="1"/>
  <c r="E551" i="5"/>
  <c r="E552" i="5"/>
  <c r="E553" i="5"/>
  <c r="E554" i="5"/>
  <c r="X554" i="5" s="1"/>
  <c r="E555" i="5"/>
  <c r="X555" i="5" s="1"/>
  <c r="E556" i="5"/>
  <c r="E557" i="5"/>
  <c r="X557" i="5" s="1"/>
  <c r="E558" i="5"/>
  <c r="X558" i="5" s="1"/>
  <c r="E559" i="5"/>
  <c r="X559" i="5" s="1"/>
  <c r="E560" i="5"/>
  <c r="X560" i="5" s="1"/>
  <c r="E561" i="5"/>
  <c r="E562" i="5"/>
  <c r="X562" i="5" s="1"/>
  <c r="E563" i="5"/>
  <c r="E564" i="5"/>
  <c r="E565" i="5"/>
  <c r="E566" i="5"/>
  <c r="X566" i="5" s="1"/>
  <c r="E567" i="5"/>
  <c r="X567" i="5" s="1"/>
  <c r="E568" i="5"/>
  <c r="E569" i="5"/>
  <c r="X569" i="5" s="1"/>
  <c r="E570" i="5"/>
  <c r="X570" i="5" s="1"/>
  <c r="E571" i="5"/>
  <c r="X571" i="5" s="1"/>
  <c r="E572" i="5"/>
  <c r="X572" i="5" s="1"/>
  <c r="E573" i="5"/>
  <c r="E574" i="5"/>
  <c r="X574" i="5" s="1"/>
  <c r="E575" i="5"/>
  <c r="X575" i="5" s="1"/>
  <c r="E576" i="5"/>
  <c r="E577" i="5"/>
  <c r="E578" i="5"/>
  <c r="X578" i="5" s="1"/>
  <c r="E579" i="5"/>
  <c r="X579" i="5" s="1"/>
  <c r="E580" i="5"/>
  <c r="E581" i="5"/>
  <c r="X581" i="5" s="1"/>
  <c r="E582" i="5"/>
  <c r="X582" i="5" s="1"/>
  <c r="E583" i="5"/>
  <c r="X583" i="5" s="1"/>
  <c r="E584" i="5"/>
  <c r="X584" i="5" s="1"/>
  <c r="E585" i="5"/>
  <c r="E586" i="5"/>
  <c r="X586" i="5" s="1"/>
  <c r="E587" i="5"/>
  <c r="E588" i="5"/>
  <c r="E589" i="5"/>
  <c r="E590" i="5"/>
  <c r="X590" i="5" s="1"/>
  <c r="E591" i="5"/>
  <c r="X591" i="5" s="1"/>
  <c r="E592" i="5"/>
  <c r="E593" i="5"/>
  <c r="X593" i="5" s="1"/>
  <c r="E594" i="5"/>
  <c r="X594" i="5" s="1"/>
  <c r="E595" i="5"/>
  <c r="X595" i="5" s="1"/>
  <c r="E596" i="5"/>
  <c r="X596" i="5" s="1"/>
  <c r="E597" i="5"/>
  <c r="E598" i="5"/>
  <c r="X598" i="5" s="1"/>
  <c r="E599" i="5"/>
  <c r="E600" i="5"/>
  <c r="E601" i="5"/>
  <c r="E602" i="5"/>
  <c r="X602" i="5" s="1"/>
  <c r="E603" i="5"/>
  <c r="X603" i="5" s="1"/>
  <c r="E604" i="5"/>
  <c r="E605" i="5"/>
  <c r="X605" i="5" s="1"/>
  <c r="E606" i="5"/>
  <c r="E607" i="5"/>
  <c r="X607" i="5" s="1"/>
  <c r="E608" i="5"/>
  <c r="X608" i="5" s="1"/>
  <c r="E609" i="5"/>
  <c r="E610" i="5"/>
  <c r="X610" i="5" s="1"/>
  <c r="E611" i="5"/>
  <c r="E612" i="5"/>
  <c r="E613" i="5"/>
  <c r="E614" i="5"/>
  <c r="X614" i="5" s="1"/>
  <c r="E615" i="5"/>
  <c r="X615" i="5" s="1"/>
  <c r="E616" i="5"/>
  <c r="E617" i="5"/>
  <c r="X617" i="5" s="1"/>
  <c r="E618" i="5"/>
  <c r="X618" i="5" s="1"/>
  <c r="E619" i="5"/>
  <c r="X619" i="5" s="1"/>
  <c r="E620" i="5"/>
  <c r="X620" i="5" s="1"/>
  <c r="E621" i="5"/>
  <c r="E622" i="5"/>
  <c r="X622" i="5" s="1"/>
  <c r="E623" i="5"/>
  <c r="E624" i="5"/>
  <c r="E625" i="5"/>
  <c r="E626" i="5"/>
  <c r="X626" i="5" s="1"/>
  <c r="E627" i="5"/>
  <c r="X627" i="5" s="1"/>
  <c r="E628" i="5"/>
  <c r="E629" i="5"/>
  <c r="X629" i="5" s="1"/>
  <c r="E630" i="5"/>
  <c r="X630" i="5" s="1"/>
  <c r="E631" i="5"/>
  <c r="X631" i="5" s="1"/>
  <c r="E632" i="5"/>
  <c r="X632" i="5" s="1"/>
  <c r="E633" i="5"/>
  <c r="E634" i="5"/>
  <c r="X634" i="5" s="1"/>
  <c r="E635" i="5"/>
  <c r="X635" i="5" s="1"/>
  <c r="E636" i="5"/>
  <c r="E637" i="5"/>
  <c r="E638" i="5"/>
  <c r="X638" i="5" s="1"/>
  <c r="E639" i="5"/>
  <c r="X639" i="5" s="1"/>
  <c r="E640" i="5"/>
  <c r="E641" i="5"/>
  <c r="X641" i="5" s="1"/>
  <c r="E642" i="5"/>
  <c r="X642" i="5" s="1"/>
  <c r="E643" i="5"/>
  <c r="X643" i="5" s="1"/>
  <c r="E644" i="5"/>
  <c r="X644" i="5" s="1"/>
  <c r="E645" i="5"/>
  <c r="E646" i="5"/>
  <c r="X646" i="5" s="1"/>
  <c r="E647" i="5"/>
  <c r="X647" i="5" s="1"/>
  <c r="E648" i="5"/>
  <c r="E649" i="5"/>
  <c r="E650" i="5"/>
  <c r="X650" i="5" s="1"/>
  <c r="E651" i="5"/>
  <c r="X651" i="5" s="1"/>
  <c r="E652" i="5"/>
  <c r="E653" i="5"/>
  <c r="X653" i="5" s="1"/>
  <c r="E654" i="5"/>
  <c r="X654" i="5" s="1"/>
  <c r="E655" i="5"/>
  <c r="X655" i="5" s="1"/>
  <c r="E656" i="5"/>
  <c r="X656" i="5" s="1"/>
  <c r="E657" i="5"/>
  <c r="E658" i="5"/>
  <c r="X658" i="5" s="1"/>
  <c r="E659" i="5"/>
  <c r="E660" i="5"/>
  <c r="E661" i="5"/>
  <c r="E662" i="5"/>
  <c r="X662" i="5" s="1"/>
  <c r="E663" i="5"/>
  <c r="X663" i="5" s="1"/>
  <c r="E664" i="5"/>
  <c r="E665" i="5"/>
  <c r="X665" i="5" s="1"/>
  <c r="E666" i="5"/>
  <c r="X666" i="5" s="1"/>
  <c r="E667" i="5"/>
  <c r="X667" i="5" s="1"/>
  <c r="E668" i="5"/>
  <c r="X668" i="5" s="1"/>
  <c r="E669" i="5"/>
  <c r="E670" i="5"/>
  <c r="X670" i="5" s="1"/>
  <c r="E671" i="5"/>
  <c r="X671" i="5" s="1"/>
  <c r="E672" i="5"/>
  <c r="E673" i="5"/>
  <c r="E674" i="5"/>
  <c r="X674" i="5" s="1"/>
  <c r="E675" i="5"/>
  <c r="X675" i="5" s="1"/>
  <c r="E676" i="5"/>
  <c r="E677" i="5"/>
  <c r="X677" i="5" s="1"/>
  <c r="E678" i="5"/>
  <c r="X678" i="5" s="1"/>
  <c r="E679" i="5"/>
  <c r="X679" i="5" s="1"/>
  <c r="E680" i="5"/>
  <c r="X680" i="5" s="1"/>
  <c r="E681" i="5"/>
  <c r="E682" i="5"/>
  <c r="X682" i="5" s="1"/>
  <c r="E683" i="5"/>
  <c r="E684" i="5"/>
  <c r="E685" i="5"/>
  <c r="E686" i="5"/>
  <c r="X686" i="5" s="1"/>
  <c r="E687" i="5"/>
  <c r="X687" i="5" s="1"/>
  <c r="E688" i="5"/>
  <c r="E689" i="5"/>
  <c r="X689" i="5" s="1"/>
  <c r="E690" i="5"/>
  <c r="X690" i="5" s="1"/>
  <c r="E691" i="5"/>
  <c r="X691" i="5" s="1"/>
  <c r="E692" i="5"/>
  <c r="X692" i="5" s="1"/>
  <c r="E693" i="5"/>
  <c r="E694" i="5"/>
  <c r="X694" i="5" s="1"/>
  <c r="E695" i="5"/>
  <c r="E696" i="5"/>
  <c r="E697" i="5"/>
  <c r="E698" i="5"/>
  <c r="X698" i="5" s="1"/>
  <c r="E699" i="5"/>
  <c r="X699" i="5" s="1"/>
  <c r="E700" i="5"/>
  <c r="E701" i="5"/>
  <c r="X701" i="5" s="1"/>
  <c r="E702" i="5"/>
  <c r="X702" i="5" s="1"/>
  <c r="E703" i="5"/>
  <c r="X703" i="5" s="1"/>
  <c r="E704" i="5"/>
  <c r="X704" i="5" s="1"/>
  <c r="E705" i="5"/>
  <c r="E706" i="5"/>
  <c r="X706" i="5" s="1"/>
  <c r="E707" i="5"/>
  <c r="X707" i="5" s="1"/>
  <c r="E708" i="5"/>
  <c r="E709" i="5"/>
  <c r="E710" i="5"/>
  <c r="E711" i="5"/>
  <c r="X711" i="5" s="1"/>
  <c r="E712" i="5"/>
  <c r="E713" i="5"/>
  <c r="X713" i="5" s="1"/>
  <c r="E714" i="5"/>
  <c r="X714" i="5" s="1"/>
  <c r="E715" i="5"/>
  <c r="X715" i="5" s="1"/>
  <c r="E716" i="5"/>
  <c r="X716" i="5" s="1"/>
  <c r="E717" i="5"/>
  <c r="E718" i="5"/>
  <c r="X718" i="5" s="1"/>
  <c r="E719" i="5"/>
  <c r="E720" i="5"/>
  <c r="E721" i="5"/>
  <c r="E722" i="5"/>
  <c r="X722" i="5" s="1"/>
  <c r="E723" i="5"/>
  <c r="X723" i="5" s="1"/>
  <c r="E724" i="5"/>
  <c r="E725" i="5"/>
  <c r="X725" i="5" s="1"/>
  <c r="E726" i="5"/>
  <c r="X726" i="5" s="1"/>
  <c r="E727" i="5"/>
  <c r="X727" i="5" s="1"/>
  <c r="E728" i="5"/>
  <c r="X728" i="5" s="1"/>
  <c r="E729" i="5"/>
  <c r="E730" i="5"/>
  <c r="X730" i="5" s="1"/>
  <c r="E731" i="5"/>
  <c r="X731" i="5" s="1"/>
  <c r="E732" i="5"/>
  <c r="E733" i="5"/>
  <c r="E734" i="5"/>
  <c r="X734" i="5" s="1"/>
  <c r="E735" i="5"/>
  <c r="X735" i="5" s="1"/>
  <c r="E736" i="5"/>
  <c r="E737" i="5"/>
  <c r="X737" i="5" s="1"/>
  <c r="E738" i="5"/>
  <c r="X738" i="5" s="1"/>
  <c r="E739" i="5"/>
  <c r="X739" i="5" s="1"/>
  <c r="E740" i="5"/>
  <c r="X740" i="5" s="1"/>
  <c r="E741" i="5"/>
  <c r="E742" i="5"/>
  <c r="X742" i="5" s="1"/>
  <c r="E743" i="5"/>
  <c r="E744" i="5"/>
  <c r="E745" i="5"/>
  <c r="E746" i="5"/>
  <c r="X746" i="5" s="1"/>
  <c r="E747" i="5"/>
  <c r="X747" i="5" s="1"/>
  <c r="E748" i="5"/>
  <c r="E749" i="5"/>
  <c r="X749" i="5" s="1"/>
  <c r="E750" i="5"/>
  <c r="X750" i="5" s="1"/>
  <c r="E751" i="5"/>
  <c r="X751" i="5" s="1"/>
  <c r="E752" i="5"/>
  <c r="X752" i="5" s="1"/>
  <c r="E753" i="5"/>
  <c r="E754" i="5"/>
  <c r="X754" i="5" s="1"/>
  <c r="E755" i="5"/>
  <c r="X755" i="5" s="1"/>
  <c r="E756" i="5"/>
  <c r="E757" i="5"/>
  <c r="E758" i="5"/>
  <c r="X758" i="5" s="1"/>
  <c r="E759" i="5"/>
  <c r="X759" i="5" s="1"/>
  <c r="E760" i="5"/>
  <c r="E761" i="5"/>
  <c r="X761" i="5" s="1"/>
  <c r="E762" i="5"/>
  <c r="X762" i="5" s="1"/>
  <c r="E763" i="5"/>
  <c r="X763" i="5" s="1"/>
  <c r="E764" i="5"/>
  <c r="X764" i="5" s="1"/>
  <c r="E765" i="5"/>
  <c r="E766" i="5"/>
  <c r="X766" i="5" s="1"/>
  <c r="E767" i="5"/>
  <c r="E768" i="5"/>
  <c r="E769" i="5"/>
  <c r="E770" i="5"/>
  <c r="X770" i="5" s="1"/>
  <c r="E771" i="5"/>
  <c r="X771" i="5" s="1"/>
  <c r="E772" i="5"/>
  <c r="E773" i="5"/>
  <c r="X773" i="5" s="1"/>
  <c r="E774" i="5"/>
  <c r="X774" i="5" s="1"/>
  <c r="E775" i="5"/>
  <c r="X775" i="5" s="1"/>
  <c r="E776" i="5"/>
  <c r="X776" i="5" s="1"/>
  <c r="E777" i="5"/>
  <c r="E778" i="5"/>
  <c r="X778" i="5" s="1"/>
  <c r="E779" i="5"/>
  <c r="X779" i="5" s="1"/>
  <c r="E780" i="5"/>
  <c r="E781" i="5"/>
  <c r="E782" i="5"/>
  <c r="X782" i="5" s="1"/>
  <c r="E783" i="5"/>
  <c r="X783" i="5" s="1"/>
  <c r="E784" i="5"/>
  <c r="E785" i="5"/>
  <c r="X785" i="5" s="1"/>
  <c r="E786" i="5"/>
  <c r="X786" i="5" s="1"/>
  <c r="E787" i="5"/>
  <c r="X787" i="5" s="1"/>
  <c r="E788" i="5"/>
  <c r="X788" i="5" s="1"/>
  <c r="E789" i="5"/>
  <c r="E790" i="5"/>
  <c r="X790" i="5" s="1"/>
  <c r="E791" i="5"/>
  <c r="E792" i="5"/>
  <c r="E793" i="5"/>
  <c r="E794" i="5"/>
  <c r="X794" i="5" s="1"/>
  <c r="E795" i="5"/>
  <c r="X795" i="5" s="1"/>
  <c r="E796" i="5"/>
  <c r="E797" i="5"/>
  <c r="X797" i="5" s="1"/>
  <c r="E798" i="5"/>
  <c r="X798" i="5" s="1"/>
  <c r="E799" i="5"/>
  <c r="X799" i="5" s="1"/>
  <c r="E800" i="5"/>
  <c r="X800" i="5" s="1"/>
  <c r="E801" i="5"/>
  <c r="E802" i="5"/>
  <c r="X802" i="5" s="1"/>
  <c r="E803" i="5"/>
  <c r="X803" i="5" s="1"/>
  <c r="E804" i="5"/>
  <c r="E805" i="5"/>
  <c r="E806" i="5"/>
  <c r="X806" i="5" s="1"/>
  <c r="E807" i="5"/>
  <c r="X807" i="5" s="1"/>
  <c r="E808" i="5"/>
  <c r="E809" i="5"/>
  <c r="X809" i="5" s="1"/>
  <c r="E810" i="5"/>
  <c r="X810" i="5" s="1"/>
  <c r="E811" i="5"/>
  <c r="X811" i="5" s="1"/>
  <c r="E812" i="5"/>
  <c r="X812" i="5" s="1"/>
  <c r="E813" i="5"/>
  <c r="E814" i="5"/>
  <c r="X814" i="5" s="1"/>
  <c r="E815" i="5"/>
  <c r="E816" i="5"/>
  <c r="E817" i="5"/>
  <c r="E818" i="5"/>
  <c r="X818" i="5" s="1"/>
  <c r="E819" i="5"/>
  <c r="X819" i="5" s="1"/>
  <c r="E820" i="5"/>
  <c r="E821" i="5"/>
  <c r="X821" i="5" s="1"/>
  <c r="E822" i="5"/>
  <c r="X822" i="5" s="1"/>
  <c r="E823" i="5"/>
  <c r="X823" i="5" s="1"/>
  <c r="E824" i="5"/>
  <c r="X824" i="5" s="1"/>
  <c r="E825" i="5"/>
  <c r="E826" i="5"/>
  <c r="X826" i="5" s="1"/>
  <c r="E827" i="5"/>
  <c r="X827" i="5" s="1"/>
  <c r="E828" i="5"/>
  <c r="E829" i="5"/>
  <c r="E830" i="5"/>
  <c r="X830" i="5" s="1"/>
  <c r="E831" i="5"/>
  <c r="X831" i="5" s="1"/>
  <c r="E832" i="5"/>
  <c r="E833" i="5"/>
  <c r="X833" i="5" s="1"/>
  <c r="E834" i="5"/>
  <c r="X834" i="5" s="1"/>
  <c r="E835" i="5"/>
  <c r="X835" i="5" s="1"/>
  <c r="E836" i="5"/>
  <c r="X836" i="5" s="1"/>
  <c r="E837" i="5"/>
  <c r="E838" i="5"/>
  <c r="X838" i="5" s="1"/>
  <c r="E839" i="5"/>
  <c r="E840" i="5"/>
  <c r="E841" i="5"/>
  <c r="E842" i="5"/>
  <c r="X842" i="5" s="1"/>
  <c r="E843" i="5"/>
  <c r="X843" i="5" s="1"/>
  <c r="E844" i="5"/>
  <c r="E845" i="5"/>
  <c r="X845" i="5" s="1"/>
  <c r="E846" i="5"/>
  <c r="X846" i="5" s="1"/>
  <c r="E847" i="5"/>
  <c r="X847" i="5" s="1"/>
  <c r="E848" i="5"/>
  <c r="X848" i="5" s="1"/>
  <c r="E849" i="5"/>
  <c r="E850" i="5"/>
  <c r="X850" i="5" s="1"/>
  <c r="E851" i="5"/>
  <c r="E852" i="5"/>
  <c r="E853" i="5"/>
  <c r="E854" i="5"/>
  <c r="X854" i="5" s="1"/>
  <c r="E855" i="5"/>
  <c r="X855" i="5" s="1"/>
  <c r="E856" i="5"/>
  <c r="E857" i="5"/>
  <c r="X857" i="5" s="1"/>
  <c r="E858" i="5"/>
  <c r="X858" i="5" s="1"/>
  <c r="E859" i="5"/>
  <c r="X859" i="5" s="1"/>
  <c r="E860" i="5"/>
  <c r="X860" i="5" s="1"/>
  <c r="E861" i="5"/>
  <c r="E862" i="5"/>
  <c r="X862" i="5" s="1"/>
  <c r="E863" i="5"/>
  <c r="X863" i="5" s="1"/>
  <c r="E864" i="5"/>
  <c r="E865" i="5"/>
  <c r="E866" i="5"/>
  <c r="X866" i="5" s="1"/>
  <c r="E867" i="5"/>
  <c r="X867" i="5" s="1"/>
  <c r="E868" i="5"/>
  <c r="E869" i="5"/>
  <c r="X869" i="5" s="1"/>
  <c r="E870" i="5"/>
  <c r="X870" i="5" s="1"/>
  <c r="E871" i="5"/>
  <c r="X871" i="5" s="1"/>
  <c r="E872" i="5"/>
  <c r="X872" i="5" s="1"/>
  <c r="E873" i="5"/>
  <c r="E874" i="5"/>
  <c r="X874" i="5" s="1"/>
  <c r="E875" i="5"/>
  <c r="X875" i="5" s="1"/>
  <c r="E876" i="5"/>
  <c r="E877" i="5"/>
  <c r="E878" i="5"/>
  <c r="X878" i="5" s="1"/>
  <c r="E879" i="5"/>
  <c r="X879" i="5" s="1"/>
  <c r="E880" i="5"/>
  <c r="E881" i="5"/>
  <c r="X881" i="5" s="1"/>
  <c r="E882" i="5"/>
  <c r="X882" i="5" s="1"/>
  <c r="E883" i="5"/>
  <c r="X883" i="5" s="1"/>
  <c r="E884" i="5"/>
  <c r="X884" i="5" s="1"/>
  <c r="E885" i="5"/>
  <c r="E886" i="5"/>
  <c r="X886" i="5" s="1"/>
  <c r="E887" i="5"/>
  <c r="E888" i="5"/>
  <c r="E889" i="5"/>
  <c r="E890" i="5"/>
  <c r="X890" i="5" s="1"/>
  <c r="E891" i="5"/>
  <c r="X891" i="5" s="1"/>
  <c r="E892" i="5"/>
  <c r="E893" i="5"/>
  <c r="X893" i="5" s="1"/>
  <c r="E894" i="5"/>
  <c r="X894" i="5" s="1"/>
  <c r="E895" i="5"/>
  <c r="X895" i="5" s="1"/>
  <c r="E896" i="5"/>
  <c r="X896" i="5" s="1"/>
  <c r="E897" i="5"/>
  <c r="E898" i="5"/>
  <c r="X898" i="5" s="1"/>
  <c r="E899" i="5"/>
  <c r="E900" i="5"/>
  <c r="E901" i="5"/>
  <c r="E902" i="5"/>
  <c r="X902" i="5" s="1"/>
  <c r="E903" i="5"/>
  <c r="X903" i="5" s="1"/>
  <c r="E904" i="5"/>
  <c r="E905" i="5"/>
  <c r="X905" i="5" s="1"/>
  <c r="E906" i="5"/>
  <c r="X906" i="5" s="1"/>
  <c r="E907" i="5"/>
  <c r="X907" i="5" s="1"/>
  <c r="E908" i="5"/>
  <c r="X908" i="5" s="1"/>
  <c r="E909" i="5"/>
  <c r="E910" i="5"/>
  <c r="X910" i="5" s="1"/>
  <c r="E911" i="5"/>
  <c r="X911" i="5" s="1"/>
  <c r="E912" i="5"/>
  <c r="E913" i="5"/>
  <c r="E914" i="5"/>
  <c r="X914" i="5" s="1"/>
  <c r="E915" i="5"/>
  <c r="X915" i="5" s="1"/>
  <c r="E916" i="5"/>
  <c r="E917" i="5"/>
  <c r="X917" i="5" s="1"/>
  <c r="E918" i="5"/>
  <c r="X918" i="5" s="1"/>
  <c r="E919" i="5"/>
  <c r="X919" i="5" s="1"/>
  <c r="E920" i="5"/>
  <c r="X920" i="5" s="1"/>
  <c r="E921" i="5"/>
  <c r="E922" i="5"/>
  <c r="X922" i="5" s="1"/>
  <c r="E923" i="5"/>
  <c r="E924" i="5"/>
  <c r="E925" i="5"/>
  <c r="E926" i="5"/>
  <c r="X926" i="5" s="1"/>
  <c r="E927" i="5"/>
  <c r="X927" i="5" s="1"/>
  <c r="E928" i="5"/>
  <c r="E929" i="5"/>
  <c r="X929" i="5" s="1"/>
  <c r="E930" i="5"/>
  <c r="X930" i="5" s="1"/>
  <c r="E931" i="5"/>
  <c r="X931" i="5" s="1"/>
  <c r="E932" i="5"/>
  <c r="X932" i="5" s="1"/>
  <c r="E933" i="5"/>
  <c r="E934" i="5"/>
  <c r="X934" i="5" s="1"/>
  <c r="E935" i="5"/>
  <c r="X935" i="5" s="1"/>
  <c r="E936" i="5"/>
  <c r="E937" i="5"/>
  <c r="E938" i="5"/>
  <c r="X938" i="5" s="1"/>
  <c r="E939" i="5"/>
  <c r="X939" i="5" s="1"/>
  <c r="E940" i="5"/>
  <c r="E941" i="5"/>
  <c r="X941" i="5" s="1"/>
  <c r="E942" i="5"/>
  <c r="X942" i="5" s="1"/>
  <c r="E943" i="5"/>
  <c r="X943" i="5" s="1"/>
  <c r="E944" i="5"/>
  <c r="X944" i="5" s="1"/>
  <c r="E945" i="5"/>
  <c r="E946" i="5"/>
  <c r="X946" i="5" s="1"/>
  <c r="E947" i="5"/>
  <c r="E948" i="5"/>
  <c r="E949" i="5"/>
  <c r="E950" i="5"/>
  <c r="X950" i="5" s="1"/>
  <c r="E951" i="5"/>
  <c r="X951" i="5" s="1"/>
  <c r="E952" i="5"/>
  <c r="E953" i="5"/>
  <c r="X953" i="5" s="1"/>
  <c r="E954" i="5"/>
  <c r="X954" i="5" s="1"/>
  <c r="E955" i="5"/>
  <c r="X955" i="5" s="1"/>
  <c r="E956" i="5"/>
  <c r="X956" i="5" s="1"/>
  <c r="E957" i="5"/>
  <c r="E958" i="5"/>
  <c r="X958" i="5" s="1"/>
  <c r="E959" i="5"/>
  <c r="X959" i="5" s="1"/>
  <c r="E960" i="5"/>
  <c r="E961" i="5"/>
  <c r="E962" i="5"/>
  <c r="X962" i="5" s="1"/>
  <c r="E963" i="5"/>
  <c r="X963" i="5" s="1"/>
  <c r="E964" i="5"/>
  <c r="E965" i="5"/>
  <c r="X965" i="5" s="1"/>
  <c r="E966" i="5"/>
  <c r="X966" i="5" s="1"/>
  <c r="E967" i="5"/>
  <c r="X967" i="5" s="1"/>
  <c r="E968" i="5"/>
  <c r="X968" i="5" s="1"/>
  <c r="E969" i="5"/>
  <c r="E970" i="5"/>
  <c r="X970" i="5" s="1"/>
  <c r="E971" i="5"/>
  <c r="E972" i="5"/>
  <c r="E973" i="5"/>
  <c r="E974" i="5"/>
  <c r="X974" i="5" s="1"/>
  <c r="E975" i="5"/>
  <c r="X975" i="5" s="1"/>
  <c r="E976" i="5"/>
  <c r="E977" i="5"/>
  <c r="X977" i="5" s="1"/>
  <c r="E978" i="5"/>
  <c r="X978" i="5" s="1"/>
  <c r="E979" i="5"/>
  <c r="X979" i="5" s="1"/>
  <c r="E980" i="5"/>
  <c r="X980" i="5" s="1"/>
  <c r="E981" i="5"/>
  <c r="E982" i="5"/>
  <c r="X982" i="5" s="1"/>
  <c r="E983" i="5"/>
  <c r="X983" i="5" s="1"/>
  <c r="E984" i="5"/>
  <c r="E985" i="5"/>
  <c r="E986" i="5"/>
  <c r="X986" i="5" s="1"/>
  <c r="E987" i="5"/>
  <c r="X987" i="5" s="1"/>
  <c r="E988" i="5"/>
  <c r="E989" i="5"/>
  <c r="X989" i="5" s="1"/>
  <c r="E990" i="5"/>
  <c r="X990" i="5" s="1"/>
  <c r="E991" i="5"/>
  <c r="X991" i="5" s="1"/>
  <c r="E992" i="5"/>
  <c r="X992" i="5" s="1"/>
  <c r="E993" i="5"/>
  <c r="E994" i="5"/>
  <c r="X994" i="5" s="1"/>
  <c r="E995" i="5"/>
  <c r="E996" i="5"/>
  <c r="E997" i="5"/>
  <c r="E998" i="5"/>
  <c r="X998" i="5" s="1"/>
  <c r="E999" i="5"/>
  <c r="X999" i="5" s="1"/>
  <c r="E1000" i="5"/>
  <c r="E1001" i="5"/>
  <c r="X1001" i="5" s="1"/>
  <c r="E1002" i="5"/>
  <c r="X1002" i="5" s="1"/>
  <c r="E1003" i="5"/>
  <c r="X1003" i="5" s="1"/>
  <c r="E1004" i="5"/>
  <c r="X1004" i="5" s="1"/>
  <c r="E1005" i="5"/>
  <c r="E1006" i="5"/>
  <c r="X1006" i="5" s="1"/>
  <c r="E1007" i="5"/>
  <c r="X1007" i="5" s="1"/>
  <c r="E1008" i="5"/>
  <c r="E1009" i="5"/>
  <c r="E1010" i="5"/>
  <c r="X1010" i="5" s="1"/>
  <c r="E1011" i="5"/>
  <c r="X1011" i="5" s="1"/>
  <c r="E1012" i="5"/>
  <c r="E1013" i="5"/>
  <c r="X1013" i="5" s="1"/>
  <c r="E1014" i="5"/>
  <c r="X1014" i="5" s="1"/>
  <c r="E1015" i="5"/>
  <c r="X1015" i="5" s="1"/>
  <c r="E1016" i="5"/>
  <c r="X1016" i="5" s="1"/>
  <c r="E1017" i="5"/>
  <c r="E1018" i="5"/>
  <c r="E1019" i="5"/>
  <c r="E1020" i="5"/>
  <c r="E1021" i="5"/>
  <c r="E1022" i="5"/>
  <c r="X1022" i="5" s="1"/>
  <c r="E1023" i="5"/>
  <c r="X1023" i="5" s="1"/>
  <c r="E1024" i="5"/>
  <c r="E1025" i="5"/>
  <c r="X1025" i="5" s="1"/>
  <c r="E1026" i="5"/>
  <c r="X1026" i="5" s="1"/>
  <c r="E1027" i="5"/>
  <c r="X1027" i="5" s="1"/>
  <c r="E1028" i="5"/>
  <c r="X1028" i="5" s="1"/>
  <c r="E1029" i="5"/>
  <c r="E1030" i="5"/>
  <c r="E1031" i="5"/>
  <c r="X1031" i="5" s="1"/>
  <c r="E1032" i="5"/>
  <c r="E1033" i="5"/>
  <c r="E1034" i="5"/>
  <c r="X1034" i="5" s="1"/>
  <c r="E1035" i="5"/>
  <c r="X1035" i="5" s="1"/>
  <c r="E1036" i="5"/>
  <c r="E1037" i="5"/>
  <c r="X1037" i="5" s="1"/>
  <c r="E1038" i="5"/>
  <c r="X1038" i="5" s="1"/>
  <c r="E1039" i="5"/>
  <c r="X1039" i="5" s="1"/>
  <c r="E1040" i="5"/>
  <c r="X1040" i="5" s="1"/>
  <c r="E1041" i="5"/>
  <c r="E1042" i="5"/>
  <c r="E1043" i="5"/>
  <c r="E1044" i="5"/>
  <c r="E1045" i="5"/>
  <c r="E1046" i="5"/>
  <c r="X1046" i="5" s="1"/>
  <c r="E1047" i="5"/>
  <c r="X1047" i="5" s="1"/>
  <c r="E1048" i="5"/>
  <c r="E1049" i="5"/>
  <c r="X1049" i="5" s="1"/>
  <c r="E1050" i="5"/>
  <c r="X1050" i="5" s="1"/>
  <c r="E1051" i="5"/>
  <c r="X1051" i="5" s="1"/>
  <c r="E1052" i="5"/>
  <c r="X1052" i="5" s="1"/>
  <c r="E1053" i="5"/>
  <c r="E1054" i="5"/>
  <c r="E1055" i="5"/>
  <c r="X1055" i="5" s="1"/>
  <c r="E1056" i="5"/>
  <c r="E1057" i="5"/>
  <c r="E1058" i="5"/>
  <c r="X1058" i="5" s="1"/>
  <c r="E1059" i="5"/>
  <c r="X1059" i="5" s="1"/>
  <c r="E1060" i="5"/>
  <c r="E1061" i="5"/>
  <c r="X1061" i="5" s="1"/>
  <c r="E1062" i="5"/>
  <c r="X1062" i="5" s="1"/>
  <c r="E1063" i="5"/>
  <c r="X1063" i="5" s="1"/>
  <c r="E1064" i="5"/>
  <c r="X1064" i="5" s="1"/>
  <c r="E1065" i="5"/>
  <c r="E1066" i="5"/>
  <c r="E1067" i="5"/>
  <c r="E1068" i="5"/>
  <c r="E1069" i="5"/>
  <c r="E1070" i="5"/>
  <c r="X1070" i="5" s="1"/>
  <c r="E1071" i="5"/>
  <c r="X1071" i="5" s="1"/>
  <c r="E1072" i="5"/>
  <c r="E1073" i="5"/>
  <c r="X1073" i="5" s="1"/>
  <c r="E1074" i="5"/>
  <c r="X1074" i="5" s="1"/>
  <c r="E1075" i="5"/>
  <c r="X1075" i="5" s="1"/>
  <c r="E1076" i="5"/>
  <c r="X1076" i="5" s="1"/>
  <c r="E1077" i="5"/>
  <c r="E1078" i="5"/>
  <c r="E1079" i="5"/>
  <c r="E1080" i="5"/>
  <c r="E1081" i="5"/>
  <c r="E1082" i="5"/>
  <c r="X1082" i="5" s="1"/>
  <c r="E1083" i="5"/>
  <c r="X1083" i="5" s="1"/>
  <c r="E1084" i="5"/>
  <c r="E1085" i="5"/>
  <c r="X1085" i="5" s="1"/>
  <c r="E1086" i="5"/>
  <c r="X1086" i="5" s="1"/>
  <c r="E1087" i="5"/>
  <c r="X1087" i="5" s="1"/>
  <c r="E1088" i="5"/>
  <c r="X1088" i="5" s="1"/>
  <c r="E1089" i="5"/>
  <c r="E1090" i="5"/>
  <c r="E1091" i="5"/>
  <c r="E1092" i="5"/>
  <c r="E1093" i="5"/>
  <c r="E1094" i="5"/>
  <c r="X1094" i="5" s="1"/>
  <c r="E1095" i="5"/>
  <c r="X1095" i="5" s="1"/>
  <c r="E1096" i="5"/>
  <c r="E1097" i="5"/>
  <c r="X1097" i="5" s="1"/>
  <c r="E1098" i="5"/>
  <c r="X1098" i="5" s="1"/>
  <c r="E1099" i="5"/>
  <c r="X1099" i="5" s="1"/>
  <c r="E1100" i="5"/>
  <c r="X1100" i="5" s="1"/>
  <c r="E1101" i="5"/>
  <c r="E1102" i="5"/>
  <c r="E1103" i="5"/>
  <c r="E1104" i="5"/>
  <c r="E1105" i="5"/>
  <c r="E1106" i="5"/>
  <c r="X1106" i="5" s="1"/>
  <c r="E1107" i="5"/>
  <c r="X1107" i="5" s="1"/>
  <c r="E1108" i="5"/>
  <c r="E1109" i="5"/>
  <c r="X1109" i="5" s="1"/>
  <c r="E1110" i="5"/>
  <c r="X1110" i="5" s="1"/>
  <c r="E1111" i="5"/>
  <c r="X1111" i="5" s="1"/>
  <c r="E1112" i="5"/>
  <c r="X1112" i="5" s="1"/>
  <c r="E1113" i="5"/>
  <c r="E1114" i="5"/>
  <c r="E1115" i="5"/>
  <c r="E1116" i="5"/>
  <c r="E1117" i="5"/>
  <c r="E1118" i="5"/>
  <c r="X1118" i="5" s="1"/>
  <c r="E1119" i="5"/>
  <c r="X1119" i="5" s="1"/>
  <c r="E1120" i="5"/>
  <c r="E1121" i="5"/>
  <c r="X1121" i="5" s="1"/>
  <c r="E1122" i="5"/>
  <c r="X1122" i="5" s="1"/>
  <c r="E1123" i="5"/>
  <c r="X1123" i="5" s="1"/>
  <c r="E1124" i="5"/>
  <c r="X1124" i="5" s="1"/>
  <c r="E1125" i="5"/>
  <c r="E1126" i="5"/>
  <c r="E1127" i="5"/>
  <c r="E1128" i="5"/>
  <c r="E1129" i="5"/>
  <c r="E1130" i="5"/>
  <c r="X1130" i="5" s="1"/>
  <c r="E1131" i="5"/>
  <c r="X1131" i="5" s="1"/>
  <c r="E1132" i="5"/>
  <c r="E1133" i="5"/>
  <c r="X1133" i="5" s="1"/>
  <c r="E1134" i="5"/>
  <c r="X1134" i="5" s="1"/>
  <c r="E1135" i="5"/>
  <c r="X1135" i="5" s="1"/>
  <c r="E1136" i="5"/>
  <c r="X1136" i="5" s="1"/>
  <c r="E1137" i="5"/>
  <c r="E1138" i="5"/>
  <c r="E1139" i="5"/>
  <c r="X1139" i="5" s="1"/>
  <c r="E1140" i="5"/>
  <c r="E1141" i="5"/>
  <c r="E1142" i="5"/>
  <c r="X1142" i="5" s="1"/>
  <c r="E1143" i="5"/>
  <c r="X1143" i="5" s="1"/>
  <c r="E1144" i="5"/>
  <c r="E1145" i="5"/>
  <c r="X1145" i="5" s="1"/>
  <c r="E1146" i="5"/>
  <c r="X1146" i="5" s="1"/>
  <c r="E1147" i="5"/>
  <c r="X1147" i="5" s="1"/>
  <c r="E1148" i="5"/>
  <c r="X1148" i="5" s="1"/>
  <c r="E1149" i="5"/>
  <c r="E1150" i="5"/>
  <c r="E1151" i="5"/>
  <c r="E1152" i="5"/>
  <c r="E1153" i="5"/>
  <c r="E1154" i="5"/>
  <c r="X1154" i="5" s="1"/>
  <c r="E1155" i="5"/>
  <c r="X1155" i="5" s="1"/>
  <c r="E1156" i="5"/>
  <c r="E1157" i="5"/>
  <c r="X1157" i="5" s="1"/>
  <c r="E1158" i="5"/>
  <c r="X1158" i="5" s="1"/>
  <c r="E1159" i="5"/>
  <c r="X1159" i="5" s="1"/>
  <c r="E1160" i="5"/>
  <c r="X1160" i="5" s="1"/>
  <c r="E1161" i="5"/>
  <c r="E1162" i="5"/>
  <c r="E1163" i="5"/>
  <c r="X1163" i="5" s="1"/>
  <c r="E1164" i="5"/>
  <c r="E1165" i="5"/>
  <c r="E1166" i="5"/>
  <c r="X1166" i="5" s="1"/>
  <c r="E1167" i="5"/>
  <c r="X1167" i="5" s="1"/>
  <c r="E1168" i="5"/>
  <c r="E1169" i="5"/>
  <c r="X1169" i="5" s="1"/>
  <c r="E1170" i="5"/>
  <c r="X1170" i="5" s="1"/>
  <c r="E1171" i="5"/>
  <c r="X1171" i="5" s="1"/>
  <c r="E1172" i="5"/>
  <c r="X1172" i="5" s="1"/>
  <c r="E1173" i="5"/>
  <c r="E1174" i="5"/>
  <c r="E1175" i="5"/>
  <c r="E1176" i="5"/>
  <c r="E1177" i="5"/>
  <c r="E1178" i="5"/>
  <c r="X1178" i="5" s="1"/>
  <c r="E1179" i="5"/>
  <c r="X1179" i="5" s="1"/>
  <c r="E1180" i="5"/>
  <c r="E1181" i="5"/>
  <c r="E1182" i="5"/>
  <c r="X1182" i="5" s="1"/>
  <c r="E1183" i="5"/>
  <c r="X1183" i="5" s="1"/>
  <c r="E1184" i="5"/>
  <c r="X1184" i="5" s="1"/>
  <c r="E1185" i="5"/>
  <c r="E1186" i="5"/>
  <c r="E1187" i="5"/>
  <c r="X1187" i="5" s="1"/>
  <c r="E1188" i="5"/>
  <c r="E1189" i="5"/>
  <c r="E1190" i="5"/>
  <c r="X1190" i="5" s="1"/>
  <c r="E1191" i="5"/>
  <c r="X1191" i="5" s="1"/>
  <c r="E1192" i="5"/>
  <c r="E1193" i="5"/>
  <c r="X1193" i="5" s="1"/>
  <c r="E1194" i="5"/>
  <c r="X1194" i="5" s="1"/>
  <c r="E1195" i="5"/>
  <c r="X1195" i="5" s="1"/>
  <c r="E1196" i="5"/>
  <c r="X1196" i="5" s="1"/>
  <c r="E1197" i="5"/>
  <c r="E1198" i="5"/>
  <c r="E1199" i="5"/>
  <c r="E1200" i="5"/>
  <c r="E1201" i="5"/>
  <c r="E1202" i="5"/>
  <c r="X1202" i="5" s="1"/>
  <c r="E1203" i="5"/>
  <c r="X1203" i="5" s="1"/>
  <c r="E1204" i="5"/>
  <c r="E1205" i="5"/>
  <c r="X1205" i="5" s="1"/>
  <c r="E1206" i="5"/>
  <c r="X1206" i="5" s="1"/>
  <c r="E1207" i="5"/>
  <c r="X1207" i="5" s="1"/>
  <c r="E1208" i="5"/>
  <c r="X1208" i="5" s="1"/>
  <c r="E1209" i="5"/>
  <c r="E1210" i="5"/>
  <c r="E1211" i="5"/>
  <c r="E1212" i="5"/>
  <c r="E1213" i="5"/>
  <c r="E1214" i="5"/>
  <c r="X1214" i="5" s="1"/>
  <c r="E1215" i="5"/>
  <c r="X1215" i="5" s="1"/>
  <c r="E1216" i="5"/>
  <c r="E1217" i="5"/>
  <c r="X1217" i="5" s="1"/>
  <c r="E1218" i="5"/>
  <c r="X1218" i="5" s="1"/>
  <c r="E1219" i="5"/>
  <c r="X1219" i="5" s="1"/>
  <c r="E1220" i="5"/>
  <c r="X1220" i="5" s="1"/>
  <c r="E1221" i="5"/>
  <c r="E1222" i="5"/>
  <c r="E1223" i="5"/>
  <c r="X1223" i="5" s="1"/>
  <c r="E1224" i="5"/>
  <c r="E1225" i="5"/>
  <c r="E1226" i="5"/>
  <c r="X1226" i="5" s="1"/>
  <c r="E1227" i="5"/>
  <c r="X1227" i="5" s="1"/>
  <c r="E1228" i="5"/>
  <c r="E1229" i="5"/>
  <c r="X1229" i="5" s="1"/>
  <c r="E1230" i="5"/>
  <c r="X1230" i="5" s="1"/>
  <c r="E1231" i="5"/>
  <c r="X1231" i="5" s="1"/>
  <c r="E1232" i="5"/>
  <c r="X1232" i="5" s="1"/>
  <c r="E1233" i="5"/>
  <c r="E1234" i="5"/>
  <c r="E1235" i="5"/>
  <c r="X1235" i="5" s="1"/>
  <c r="E1236" i="5"/>
  <c r="E1237" i="5"/>
  <c r="E1238" i="5"/>
  <c r="X1238" i="5" s="1"/>
  <c r="E1239" i="5"/>
  <c r="X1239" i="5" s="1"/>
  <c r="E1240" i="5"/>
  <c r="E1241" i="5"/>
  <c r="X1241" i="5" s="1"/>
  <c r="E1242" i="5"/>
  <c r="X1242" i="5" s="1"/>
  <c r="E1243" i="5"/>
  <c r="X1243" i="5" s="1"/>
  <c r="E1244" i="5"/>
  <c r="X1244" i="5" s="1"/>
  <c r="E1245" i="5"/>
  <c r="E1246" i="5"/>
  <c r="E1247" i="5"/>
  <c r="X1247" i="5" s="1"/>
  <c r="E1248" i="5"/>
  <c r="E1249" i="5"/>
  <c r="E1250" i="5"/>
  <c r="X1250" i="5" s="1"/>
  <c r="E1251" i="5"/>
  <c r="X1251" i="5" s="1"/>
  <c r="E1252" i="5"/>
  <c r="E1253" i="5"/>
  <c r="X1253" i="5" s="1"/>
  <c r="E1254" i="5"/>
  <c r="X1254" i="5" s="1"/>
  <c r="E1255" i="5"/>
  <c r="X1255" i="5" s="1"/>
  <c r="E1256" i="5"/>
  <c r="X1256" i="5" s="1"/>
  <c r="E1257" i="5"/>
  <c r="E1258" i="5"/>
  <c r="E1259" i="5"/>
  <c r="X1259" i="5" s="1"/>
  <c r="E1260" i="5"/>
  <c r="E1261" i="5"/>
  <c r="E1262" i="5"/>
  <c r="X1262" i="5" s="1"/>
  <c r="E1263" i="5"/>
  <c r="X1263" i="5" s="1"/>
  <c r="E1264" i="5"/>
  <c r="E1265" i="5"/>
  <c r="X1265" i="5" s="1"/>
  <c r="E1266" i="5"/>
  <c r="X1266" i="5" s="1"/>
  <c r="E1267" i="5"/>
  <c r="X1267" i="5" s="1"/>
  <c r="E1268" i="5"/>
  <c r="X1268" i="5" s="1"/>
  <c r="E1269" i="5"/>
  <c r="E1270" i="5"/>
  <c r="E1271" i="5"/>
  <c r="X1271" i="5" s="1"/>
  <c r="E1272" i="5"/>
  <c r="E1273" i="5"/>
  <c r="E1274" i="5"/>
  <c r="X1274" i="5" s="1"/>
  <c r="E1275" i="5"/>
  <c r="X1275" i="5" s="1"/>
  <c r="E1276" i="5"/>
  <c r="E1277" i="5"/>
  <c r="X1277" i="5" s="1"/>
  <c r="E1278" i="5"/>
  <c r="X1278" i="5" s="1"/>
  <c r="E1279" i="5"/>
  <c r="X1279" i="5" s="1"/>
  <c r="E1280" i="5"/>
  <c r="X1280" i="5" s="1"/>
  <c r="E1281" i="5"/>
  <c r="E1282" i="5"/>
  <c r="E1283" i="5"/>
  <c r="E1284" i="5"/>
  <c r="E1285" i="5"/>
  <c r="E1286" i="5"/>
  <c r="X1286" i="5" s="1"/>
  <c r="E1287" i="5"/>
  <c r="X1287" i="5" s="1"/>
  <c r="E1288" i="5"/>
  <c r="E1289" i="5"/>
  <c r="X1289" i="5" s="1"/>
  <c r="E1290" i="5"/>
  <c r="X1290" i="5" s="1"/>
  <c r="E1291" i="5"/>
  <c r="X1291" i="5" s="1"/>
  <c r="E1292" i="5"/>
  <c r="X1292" i="5" s="1"/>
  <c r="E1293" i="5"/>
  <c r="E1294" i="5"/>
  <c r="E1295" i="5"/>
  <c r="X1295" i="5" s="1"/>
  <c r="E1296" i="5"/>
  <c r="E1297" i="5"/>
  <c r="E1298" i="5"/>
  <c r="X1298" i="5" s="1"/>
  <c r="E1299" i="5"/>
  <c r="X1299" i="5" s="1"/>
  <c r="E1300" i="5"/>
  <c r="E1301" i="5"/>
  <c r="X1301" i="5" s="1"/>
  <c r="E1302" i="5"/>
  <c r="X1302" i="5" s="1"/>
  <c r="E1303" i="5"/>
  <c r="X1303" i="5" s="1"/>
  <c r="E1304" i="5"/>
  <c r="X1304" i="5" s="1"/>
  <c r="E1305" i="5"/>
  <c r="E1306" i="5"/>
  <c r="E1307" i="5"/>
  <c r="E1308" i="5"/>
  <c r="E1309" i="5"/>
  <c r="E1310" i="5"/>
  <c r="X1310" i="5" s="1"/>
  <c r="E1311" i="5"/>
  <c r="X1311" i="5" s="1"/>
  <c r="E1312" i="5"/>
  <c r="E1313" i="5"/>
  <c r="X1313" i="5" s="1"/>
  <c r="E1314" i="5"/>
  <c r="X1314" i="5" s="1"/>
  <c r="E1315" i="5"/>
  <c r="X1315" i="5" s="1"/>
  <c r="E1316" i="5"/>
  <c r="X1316" i="5" s="1"/>
  <c r="E1317" i="5"/>
  <c r="E1318" i="5"/>
  <c r="E1319" i="5"/>
  <c r="X1319" i="5" s="1"/>
  <c r="E1320" i="5"/>
  <c r="E1321" i="5"/>
  <c r="E1322" i="5"/>
  <c r="X1322" i="5" s="1"/>
  <c r="E1323" i="5"/>
  <c r="X1323" i="5" s="1"/>
  <c r="E1324" i="5"/>
  <c r="E1325" i="5"/>
  <c r="X1325" i="5" s="1"/>
  <c r="E1326" i="5"/>
  <c r="X1326" i="5" s="1"/>
  <c r="E1327" i="5"/>
  <c r="X1327" i="5" s="1"/>
  <c r="E1328" i="5"/>
  <c r="X1328" i="5" s="1"/>
  <c r="E1329" i="5"/>
  <c r="E1330" i="5"/>
  <c r="E1331" i="5"/>
  <c r="E1332" i="5"/>
  <c r="E1333" i="5"/>
  <c r="E1334" i="5"/>
  <c r="X1334" i="5" s="1"/>
  <c r="E1335" i="5"/>
  <c r="X1335" i="5" s="1"/>
  <c r="E1336" i="5"/>
  <c r="E1337" i="5"/>
  <c r="E1338" i="5"/>
  <c r="X1338" i="5" s="1"/>
  <c r="E1339" i="5"/>
  <c r="X1339" i="5" s="1"/>
  <c r="E1340" i="5"/>
  <c r="X1340" i="5" s="1"/>
  <c r="E1341" i="5"/>
  <c r="E1342" i="5"/>
  <c r="E1343" i="5"/>
  <c r="X1343" i="5" s="1"/>
  <c r="E1344" i="5"/>
  <c r="E1345" i="5"/>
  <c r="E1346" i="5"/>
  <c r="X1346" i="5" s="1"/>
  <c r="E1347" i="5"/>
  <c r="X1347" i="5" s="1"/>
  <c r="E1348" i="5"/>
  <c r="E1349" i="5"/>
  <c r="X1349" i="5" s="1"/>
  <c r="E1350" i="5"/>
  <c r="X1350" i="5" s="1"/>
  <c r="E1351" i="5"/>
  <c r="X1351" i="5" s="1"/>
  <c r="E1352" i="5"/>
  <c r="X1352" i="5" s="1"/>
  <c r="E1353" i="5"/>
  <c r="E1354" i="5"/>
  <c r="E1355" i="5"/>
  <c r="X1355" i="5" s="1"/>
  <c r="E1356" i="5"/>
  <c r="E1357" i="5"/>
  <c r="E1358" i="5"/>
  <c r="X1358" i="5" s="1"/>
  <c r="E1359" i="5"/>
  <c r="X1359" i="5" s="1"/>
  <c r="E1360" i="5"/>
  <c r="E1361" i="5"/>
  <c r="X1361" i="5" s="1"/>
  <c r="E1362" i="5"/>
  <c r="X1362" i="5" s="1"/>
  <c r="E1363" i="5"/>
  <c r="X1363" i="5" s="1"/>
  <c r="E1364" i="5"/>
  <c r="X1364" i="5" s="1"/>
  <c r="E1365" i="5"/>
  <c r="E1366" i="5"/>
  <c r="E1367" i="5"/>
  <c r="X1367" i="5" s="1"/>
  <c r="E1368" i="5"/>
  <c r="E1369" i="5"/>
  <c r="E1370" i="5"/>
  <c r="X1370" i="5" s="1"/>
  <c r="E1371" i="5"/>
  <c r="X1371" i="5" s="1"/>
  <c r="E1372" i="5"/>
  <c r="E1373" i="5"/>
  <c r="X1373" i="5" s="1"/>
  <c r="E1374" i="5"/>
  <c r="X1374" i="5" s="1"/>
  <c r="E1375" i="5"/>
  <c r="X1375" i="5" s="1"/>
  <c r="E1376" i="5"/>
  <c r="X1376" i="5" s="1"/>
  <c r="E1377" i="5"/>
  <c r="E1378" i="5"/>
  <c r="E1379" i="5"/>
  <c r="X1379" i="5" s="1"/>
  <c r="E1380" i="5"/>
  <c r="E1381" i="5"/>
  <c r="E1382" i="5"/>
  <c r="X1382" i="5" s="1"/>
  <c r="E1383" i="5"/>
  <c r="X1383" i="5" s="1"/>
  <c r="E1384" i="5"/>
  <c r="E1385" i="5"/>
  <c r="X1385" i="5" s="1"/>
  <c r="E1386" i="5"/>
  <c r="X1386" i="5" s="1"/>
  <c r="E1387" i="5"/>
  <c r="X1387" i="5" s="1"/>
  <c r="E1388" i="5"/>
  <c r="X1388" i="5" s="1"/>
  <c r="E1389" i="5"/>
  <c r="E1390" i="5"/>
  <c r="E1391" i="5"/>
  <c r="X1391" i="5" s="1"/>
  <c r="E1392" i="5"/>
  <c r="E1393" i="5"/>
  <c r="E1394" i="5"/>
  <c r="X1394" i="5" s="1"/>
  <c r="E1395" i="5"/>
  <c r="X1395" i="5" s="1"/>
  <c r="E1396" i="5"/>
  <c r="E1397" i="5"/>
  <c r="X1397" i="5" s="1"/>
  <c r="E1398" i="5"/>
  <c r="X1398" i="5" s="1"/>
  <c r="E1399" i="5"/>
  <c r="X1399" i="5" s="1"/>
  <c r="E1400" i="5"/>
  <c r="X1400" i="5" s="1"/>
  <c r="E1401" i="5"/>
  <c r="E1402" i="5"/>
  <c r="E1403" i="5"/>
  <c r="E1404" i="5"/>
  <c r="E1405" i="5"/>
  <c r="E1406" i="5"/>
  <c r="X1406" i="5" s="1"/>
  <c r="E1407" i="5"/>
  <c r="X1407" i="5" s="1"/>
  <c r="E1408" i="5"/>
  <c r="E1409" i="5"/>
  <c r="X1409" i="5" s="1"/>
  <c r="E1410" i="5"/>
  <c r="X1410" i="5" s="1"/>
  <c r="E1411" i="5"/>
  <c r="X1411" i="5" s="1"/>
  <c r="E1412" i="5"/>
  <c r="X1412" i="5" s="1"/>
  <c r="E1413" i="5"/>
  <c r="E1414" i="5"/>
  <c r="E1415" i="5"/>
  <c r="E1416" i="5"/>
  <c r="E1417" i="5"/>
  <c r="E1418" i="5"/>
  <c r="X1418" i="5" s="1"/>
  <c r="E1419" i="5"/>
  <c r="X1419" i="5" s="1"/>
  <c r="E1420" i="5"/>
  <c r="E1421" i="5"/>
  <c r="X1421" i="5" s="1"/>
  <c r="E1422" i="5"/>
  <c r="X1422" i="5" s="1"/>
  <c r="E1423" i="5"/>
  <c r="X1423" i="5" s="1"/>
  <c r="E1424" i="5"/>
  <c r="X1424" i="5" s="1"/>
  <c r="E1425" i="5"/>
  <c r="E1426" i="5"/>
  <c r="E1427" i="5"/>
  <c r="X1427" i="5" s="1"/>
  <c r="E1428" i="5"/>
  <c r="E1429" i="5"/>
  <c r="E1430" i="5"/>
  <c r="X1430" i="5" s="1"/>
  <c r="E1431" i="5"/>
  <c r="X1431" i="5" s="1"/>
  <c r="E1432" i="5"/>
  <c r="E1433" i="5"/>
  <c r="X1433" i="5" s="1"/>
  <c r="E1434" i="5"/>
  <c r="X1434" i="5" s="1"/>
  <c r="E1435" i="5"/>
  <c r="X1435" i="5" s="1"/>
  <c r="E1436" i="5"/>
  <c r="X1436" i="5" s="1"/>
  <c r="E1437" i="5"/>
  <c r="E1438" i="5"/>
  <c r="E1439" i="5"/>
  <c r="E1440" i="5"/>
  <c r="E1441" i="5"/>
  <c r="E1442" i="5"/>
  <c r="X1442" i="5" s="1"/>
  <c r="E1443" i="5"/>
  <c r="X1443" i="5" s="1"/>
  <c r="E1444" i="5"/>
  <c r="E1445" i="5"/>
  <c r="X1445" i="5" s="1"/>
  <c r="E1446" i="5"/>
  <c r="X1446" i="5" s="1"/>
  <c r="E1447" i="5"/>
  <c r="X1447" i="5" s="1"/>
  <c r="E1448" i="5"/>
  <c r="X1448" i="5" s="1"/>
  <c r="E1449" i="5"/>
  <c r="E1450" i="5"/>
  <c r="E1451" i="5"/>
  <c r="E1452" i="5"/>
  <c r="E1453" i="5"/>
  <c r="E1454" i="5"/>
  <c r="X1454" i="5" s="1"/>
  <c r="E1455" i="5"/>
  <c r="X1455" i="5" s="1"/>
  <c r="E1456" i="5"/>
  <c r="E1457" i="5"/>
  <c r="X1457" i="5" s="1"/>
  <c r="E1458" i="5"/>
  <c r="X1458" i="5" s="1"/>
  <c r="E1459" i="5"/>
  <c r="X1459" i="5" s="1"/>
  <c r="E1460" i="5"/>
  <c r="X1460" i="5" s="1"/>
  <c r="E1461" i="5"/>
  <c r="E1462" i="5"/>
  <c r="E1463" i="5"/>
  <c r="E1464" i="5"/>
  <c r="E1465" i="5"/>
  <c r="E1466" i="5"/>
  <c r="X1466" i="5" s="1"/>
  <c r="E1467" i="5"/>
  <c r="X1467" i="5" s="1"/>
  <c r="E1468" i="5"/>
  <c r="E1469" i="5"/>
  <c r="X1469" i="5" s="1"/>
  <c r="E1470" i="5"/>
  <c r="X1470" i="5" s="1"/>
  <c r="E1471" i="5"/>
  <c r="X1471" i="5" s="1"/>
  <c r="E1472" i="5"/>
  <c r="X1472" i="5" s="1"/>
  <c r="E1473" i="5"/>
  <c r="E1474" i="5"/>
  <c r="E1475" i="5"/>
  <c r="X1475" i="5" s="1"/>
  <c r="E1476" i="5"/>
  <c r="E1477" i="5"/>
  <c r="E1478" i="5"/>
  <c r="X1478" i="5" s="1"/>
  <c r="E1479" i="5"/>
  <c r="X1479" i="5" s="1"/>
  <c r="E1480" i="5"/>
  <c r="E1481" i="5"/>
  <c r="X1481" i="5" s="1"/>
  <c r="E1482" i="5"/>
  <c r="X1482" i="5" s="1"/>
  <c r="E1483" i="5"/>
  <c r="X1483" i="5" s="1"/>
  <c r="E1484" i="5"/>
  <c r="X1484" i="5" s="1"/>
  <c r="E1485" i="5"/>
  <c r="E1486" i="5"/>
  <c r="E1487" i="5"/>
  <c r="X1487" i="5" s="1"/>
  <c r="E1488" i="5"/>
  <c r="E1489" i="5"/>
  <c r="E1490" i="5"/>
  <c r="X1490" i="5" s="1"/>
  <c r="E1491" i="5"/>
  <c r="X1491" i="5" s="1"/>
  <c r="E1492" i="5"/>
  <c r="E1493" i="5"/>
  <c r="X1493" i="5" s="1"/>
  <c r="E1494" i="5"/>
  <c r="X1494" i="5" s="1"/>
  <c r="E1495" i="5"/>
  <c r="X1495" i="5" s="1"/>
  <c r="E1496" i="5"/>
  <c r="X1496" i="5" s="1"/>
  <c r="E1497" i="5"/>
  <c r="E1498" i="5"/>
  <c r="E1499" i="5"/>
  <c r="E1500" i="5"/>
  <c r="E1501" i="5"/>
  <c r="E1502" i="5"/>
  <c r="X1502" i="5" s="1"/>
  <c r="E1503" i="5"/>
  <c r="X1503" i="5" s="1"/>
  <c r="E1504" i="5"/>
  <c r="E1505" i="5"/>
  <c r="X1505" i="5" s="1"/>
  <c r="E1506" i="5"/>
  <c r="X1506" i="5" s="1"/>
  <c r="E1507" i="5"/>
  <c r="X1507" i="5" s="1"/>
  <c r="E1508" i="5"/>
  <c r="X1508" i="5" s="1"/>
  <c r="E1509" i="5"/>
  <c r="E1510" i="5"/>
  <c r="E1511" i="5"/>
  <c r="X1511" i="5" s="1"/>
  <c r="E1512" i="5"/>
  <c r="E1513" i="5"/>
  <c r="E1514" i="5"/>
  <c r="X1514" i="5" s="1"/>
  <c r="E1515" i="5"/>
  <c r="X1515" i="5" s="1"/>
  <c r="E1516" i="5"/>
  <c r="E1517" i="5"/>
  <c r="X1517" i="5" s="1"/>
  <c r="E1518" i="5"/>
  <c r="X1518" i="5" s="1"/>
  <c r="E1519" i="5"/>
  <c r="X1519" i="5" s="1"/>
  <c r="E1520" i="5"/>
  <c r="X1520" i="5" s="1"/>
  <c r="E1521" i="5"/>
  <c r="E1522" i="5"/>
  <c r="E1523" i="5"/>
  <c r="E1524" i="5"/>
  <c r="E1525" i="5"/>
  <c r="E1526" i="5"/>
  <c r="X1526" i="5" s="1"/>
  <c r="E1527" i="5"/>
  <c r="X1527" i="5" s="1"/>
  <c r="E1528" i="5"/>
  <c r="E1529" i="5"/>
  <c r="E1530" i="5"/>
  <c r="X1530" i="5" s="1"/>
  <c r="E1531" i="5"/>
  <c r="X1531" i="5" s="1"/>
  <c r="E1532" i="5"/>
  <c r="X1532" i="5" s="1"/>
  <c r="E1533" i="5"/>
  <c r="E1534" i="5"/>
  <c r="E1535" i="5"/>
  <c r="X1535" i="5" s="1"/>
  <c r="E1536" i="5"/>
  <c r="E1537" i="5"/>
  <c r="E1538" i="5"/>
  <c r="X1538" i="5" s="1"/>
  <c r="E1539" i="5"/>
  <c r="X1539" i="5" s="1"/>
  <c r="E1540" i="5"/>
  <c r="E1541" i="5"/>
  <c r="X1541" i="5" s="1"/>
  <c r="E1542" i="5"/>
  <c r="X1542" i="5" s="1"/>
  <c r="E1543" i="5"/>
  <c r="X1543" i="5" s="1"/>
  <c r="E1544" i="5"/>
  <c r="X1544" i="5" s="1"/>
  <c r="E1545" i="5"/>
  <c r="E1546" i="5"/>
  <c r="E1547" i="5"/>
  <c r="E1548" i="5"/>
  <c r="E1549" i="5"/>
  <c r="E1550" i="5"/>
  <c r="X1550" i="5" s="1"/>
  <c r="E1551" i="5"/>
  <c r="X1551" i="5" s="1"/>
  <c r="E1552" i="5"/>
  <c r="E1553" i="5"/>
  <c r="X1553" i="5" s="1"/>
  <c r="E1554" i="5"/>
  <c r="X1554" i="5" s="1"/>
  <c r="E1555" i="5"/>
  <c r="X1555" i="5" s="1"/>
  <c r="E1556" i="5"/>
  <c r="X1556" i="5" s="1"/>
  <c r="E1557" i="5"/>
  <c r="E1558" i="5"/>
  <c r="E1559" i="5"/>
  <c r="E1560" i="5"/>
  <c r="E1561" i="5"/>
  <c r="E1562" i="5"/>
  <c r="X1562" i="5" s="1"/>
  <c r="E1563" i="5"/>
  <c r="X1563" i="5" s="1"/>
  <c r="E1564" i="5"/>
  <c r="E1565" i="5"/>
  <c r="E1566" i="5"/>
  <c r="X1566" i="5" s="1"/>
  <c r="E1567" i="5"/>
  <c r="X1567" i="5" s="1"/>
  <c r="E1568" i="5"/>
  <c r="X1568" i="5" s="1"/>
  <c r="E1569" i="5"/>
  <c r="E1570" i="5"/>
  <c r="E1571" i="5"/>
  <c r="X1571" i="5" s="1"/>
  <c r="E1572" i="5"/>
  <c r="E1573" i="5"/>
  <c r="E1574" i="5"/>
  <c r="X1574" i="5" s="1"/>
  <c r="E1575" i="5"/>
  <c r="X1575" i="5" s="1"/>
  <c r="E1576" i="5"/>
  <c r="E1577" i="5"/>
  <c r="X1577" i="5" s="1"/>
  <c r="E1578" i="5"/>
  <c r="X1578" i="5" s="1"/>
  <c r="E1579" i="5"/>
  <c r="X1579" i="5" s="1"/>
  <c r="E1580" i="5"/>
  <c r="X1580" i="5" s="1"/>
  <c r="E1581" i="5"/>
  <c r="E1582" i="5"/>
  <c r="E1583" i="5"/>
  <c r="X1583" i="5" s="1"/>
  <c r="E1584" i="5"/>
  <c r="E1585" i="5"/>
  <c r="E1586" i="5"/>
  <c r="X1586" i="5" s="1"/>
  <c r="E1587" i="5"/>
  <c r="X1587" i="5" s="1"/>
  <c r="E1588" i="5"/>
  <c r="E1589" i="5"/>
  <c r="X1589" i="5" s="1"/>
  <c r="E1590" i="5"/>
  <c r="X1590" i="5" s="1"/>
  <c r="E1591" i="5"/>
  <c r="X1591" i="5" s="1"/>
  <c r="E1592" i="5"/>
  <c r="X1592" i="5" s="1"/>
  <c r="E1593" i="5"/>
  <c r="E1594" i="5"/>
  <c r="E1595" i="5"/>
  <c r="X1595" i="5" s="1"/>
  <c r="E1596" i="5"/>
  <c r="E1597" i="5"/>
  <c r="E1598" i="5"/>
  <c r="X1598" i="5" s="1"/>
  <c r="E1599" i="5"/>
  <c r="X1599" i="5" s="1"/>
  <c r="E1600" i="5"/>
  <c r="E1601" i="5"/>
  <c r="X1601" i="5" s="1"/>
  <c r="E1602" i="5"/>
  <c r="X1602" i="5" s="1"/>
  <c r="E1603" i="5"/>
  <c r="X1603" i="5" s="1"/>
  <c r="E1604" i="5"/>
  <c r="X1604" i="5" s="1"/>
  <c r="E1605" i="5"/>
  <c r="E1606" i="5"/>
  <c r="E1607" i="5"/>
  <c r="X1607" i="5" s="1"/>
  <c r="E1608" i="5"/>
  <c r="E1609" i="5"/>
  <c r="E1610" i="5"/>
  <c r="X1610" i="5" s="1"/>
  <c r="E1611" i="5"/>
  <c r="X1611" i="5" s="1"/>
  <c r="E1612" i="5"/>
  <c r="E1613" i="5"/>
  <c r="X1613" i="5" s="1"/>
  <c r="E1614" i="5"/>
  <c r="X1614" i="5" s="1"/>
  <c r="E1615" i="5"/>
  <c r="X1615" i="5" s="1"/>
  <c r="E1616" i="5"/>
  <c r="X1616" i="5" s="1"/>
  <c r="E1617" i="5"/>
  <c r="E1618" i="5"/>
  <c r="E1619" i="5"/>
  <c r="X1619" i="5" s="1"/>
  <c r="E1620" i="5"/>
  <c r="E1621" i="5"/>
  <c r="E1622" i="5"/>
  <c r="E1623" i="5"/>
  <c r="X1623" i="5" s="1"/>
  <c r="E1624" i="5"/>
  <c r="E1625" i="5"/>
  <c r="X1625" i="5" s="1"/>
  <c r="E1626" i="5"/>
  <c r="X1626" i="5" s="1"/>
  <c r="E1627" i="5"/>
  <c r="X1627" i="5" s="1"/>
  <c r="E1628" i="5"/>
  <c r="X1628" i="5" s="1"/>
  <c r="E1629" i="5"/>
  <c r="E1630" i="5"/>
  <c r="E1631" i="5"/>
  <c r="E1632" i="5"/>
  <c r="E1633" i="5"/>
  <c r="E1634" i="5"/>
  <c r="X1634" i="5" s="1"/>
  <c r="E1635" i="5"/>
  <c r="X1635" i="5" s="1"/>
  <c r="E1636" i="5"/>
  <c r="E1637" i="5"/>
  <c r="X1637" i="5" s="1"/>
  <c r="E1638" i="5"/>
  <c r="X1638" i="5" s="1"/>
  <c r="E1639" i="5"/>
  <c r="X1639" i="5" s="1"/>
  <c r="E1640" i="5"/>
  <c r="X1640" i="5" s="1"/>
  <c r="E1641" i="5"/>
  <c r="E1642" i="5"/>
  <c r="E1643" i="5"/>
  <c r="X1643" i="5" s="1"/>
  <c r="E1644" i="5"/>
  <c r="E1645" i="5"/>
  <c r="E1646" i="5"/>
  <c r="X1646" i="5" s="1"/>
  <c r="E1647" i="5"/>
  <c r="X1647" i="5" s="1"/>
  <c r="E1648" i="5"/>
  <c r="E1649" i="5"/>
  <c r="X1649" i="5" s="1"/>
  <c r="E1650" i="5"/>
  <c r="X1650" i="5" s="1"/>
  <c r="E1651" i="5"/>
  <c r="X1651" i="5" s="1"/>
  <c r="E1652" i="5"/>
  <c r="X1652" i="5" s="1"/>
  <c r="E1653" i="5"/>
  <c r="E1654" i="5"/>
  <c r="E1655" i="5"/>
  <c r="E1656" i="5"/>
  <c r="E1657" i="5"/>
  <c r="E1658" i="5"/>
  <c r="X1658" i="5" s="1"/>
  <c r="E1659" i="5"/>
  <c r="X1659" i="5" s="1"/>
  <c r="E1660" i="5"/>
  <c r="E1661" i="5"/>
  <c r="X1661" i="5" s="1"/>
  <c r="E1662" i="5"/>
  <c r="X1662" i="5" s="1"/>
  <c r="E1663" i="5"/>
  <c r="X1663" i="5" s="1"/>
  <c r="E1664" i="5"/>
  <c r="X1664" i="5" s="1"/>
  <c r="E1665" i="5"/>
  <c r="E1666" i="5"/>
  <c r="E1667" i="5"/>
  <c r="X1667" i="5" s="1"/>
  <c r="E1668" i="5"/>
  <c r="E1669" i="5"/>
  <c r="E1670" i="5"/>
  <c r="X1670" i="5" s="1"/>
  <c r="E1671" i="5"/>
  <c r="X1671" i="5" s="1"/>
  <c r="E1672" i="5"/>
  <c r="E1673" i="5"/>
  <c r="X1673" i="5" s="1"/>
  <c r="E1674" i="5"/>
  <c r="X1674" i="5" s="1"/>
  <c r="E1675" i="5"/>
  <c r="X1675" i="5" s="1"/>
  <c r="E1676" i="5"/>
  <c r="X1676" i="5" s="1"/>
  <c r="E1677" i="5"/>
  <c r="E1678" i="5"/>
  <c r="E1679" i="5"/>
  <c r="E1680" i="5"/>
  <c r="E1681" i="5"/>
  <c r="E1682" i="5"/>
  <c r="X1682" i="5" s="1"/>
  <c r="E1683" i="5"/>
  <c r="X1683" i="5" s="1"/>
  <c r="E1684" i="5"/>
  <c r="E1685" i="5"/>
  <c r="X1685" i="5" s="1"/>
  <c r="E1686" i="5"/>
  <c r="X1686" i="5" s="1"/>
  <c r="E1687" i="5"/>
  <c r="X1687" i="5" s="1"/>
  <c r="E1688" i="5"/>
  <c r="X1688" i="5" s="1"/>
  <c r="E1689" i="5"/>
  <c r="E1690" i="5"/>
  <c r="E1691" i="5"/>
  <c r="X1691" i="5" s="1"/>
  <c r="E1692" i="5"/>
  <c r="E1693" i="5"/>
  <c r="E1694" i="5"/>
  <c r="X1694" i="5" s="1"/>
  <c r="E1695" i="5"/>
  <c r="X1695" i="5" s="1"/>
  <c r="E1696" i="5"/>
  <c r="E1697" i="5"/>
  <c r="X1697" i="5" s="1"/>
  <c r="E1698" i="5"/>
  <c r="X1698" i="5" s="1"/>
  <c r="E1699" i="5"/>
  <c r="X1699" i="5" s="1"/>
  <c r="E1700" i="5"/>
  <c r="X1700" i="5" s="1"/>
  <c r="E1701" i="5"/>
  <c r="E1702" i="5"/>
  <c r="E1703" i="5"/>
  <c r="E1704" i="5"/>
  <c r="E1705" i="5"/>
  <c r="E1706" i="5"/>
  <c r="X1706" i="5" s="1"/>
  <c r="E1707" i="5"/>
  <c r="X1707" i="5" s="1"/>
  <c r="E1708" i="5"/>
  <c r="E1709" i="5"/>
  <c r="E1710" i="5"/>
  <c r="X1710" i="5" s="1"/>
  <c r="E1711" i="5"/>
  <c r="X1711" i="5" s="1"/>
  <c r="E1712" i="5"/>
  <c r="X1712" i="5" s="1"/>
  <c r="E1713" i="5"/>
  <c r="E1714" i="5"/>
  <c r="E1715" i="5"/>
  <c r="X1715" i="5" s="1"/>
  <c r="E1716" i="5"/>
  <c r="E1717" i="5"/>
  <c r="E1718" i="5"/>
  <c r="X1718" i="5" s="1"/>
  <c r="E1719" i="5"/>
  <c r="X1719" i="5" s="1"/>
  <c r="E1720" i="5"/>
  <c r="E1721" i="5"/>
  <c r="X1721" i="5" s="1"/>
  <c r="E1722" i="5"/>
  <c r="X1722" i="5" s="1"/>
  <c r="E1723" i="5"/>
  <c r="X1723" i="5" s="1"/>
  <c r="E1724" i="5"/>
  <c r="X1724" i="5" s="1"/>
  <c r="E1725" i="5"/>
  <c r="E1726" i="5"/>
  <c r="E1727" i="5"/>
  <c r="E1728" i="5"/>
  <c r="E1729" i="5"/>
  <c r="E1730" i="5"/>
  <c r="X1730" i="5" s="1"/>
  <c r="E1731" i="5"/>
  <c r="X1731" i="5" s="1"/>
  <c r="E1732" i="5"/>
  <c r="E1733" i="5"/>
  <c r="X1733" i="5" s="1"/>
  <c r="E1734" i="5"/>
  <c r="X1734" i="5" s="1"/>
  <c r="E1735" i="5"/>
  <c r="X1735" i="5" s="1"/>
  <c r="E1736" i="5"/>
  <c r="X1736" i="5" s="1"/>
  <c r="E1737" i="5"/>
  <c r="E1738" i="5"/>
  <c r="E1739" i="5"/>
  <c r="E1740" i="5"/>
  <c r="E1741" i="5"/>
  <c r="E1742" i="5"/>
  <c r="X1742" i="5" s="1"/>
  <c r="E1743" i="5"/>
  <c r="X1743" i="5" s="1"/>
  <c r="E1744" i="5"/>
  <c r="E1745" i="5"/>
  <c r="X1745" i="5" s="1"/>
  <c r="E1746" i="5"/>
  <c r="X1746" i="5" s="1"/>
  <c r="E1747" i="5"/>
  <c r="X1747" i="5" s="1"/>
  <c r="E1748" i="5"/>
  <c r="X1748" i="5" s="1"/>
  <c r="E1749" i="5"/>
  <c r="E1750" i="5"/>
  <c r="E1751" i="5"/>
  <c r="X1751" i="5" s="1"/>
  <c r="E1752" i="5"/>
  <c r="E1753" i="5"/>
  <c r="E1754" i="5"/>
  <c r="X1754" i="5" s="1"/>
  <c r="E1755" i="5"/>
  <c r="X1755" i="5" s="1"/>
  <c r="E1756" i="5"/>
  <c r="E1757" i="5"/>
  <c r="X1757" i="5" s="1"/>
  <c r="E1758" i="5"/>
  <c r="X1758" i="5" s="1"/>
  <c r="E1759" i="5"/>
  <c r="X1759" i="5" s="1"/>
  <c r="E1760" i="5"/>
  <c r="X1760" i="5" s="1"/>
  <c r="E1761" i="5"/>
  <c r="E1762" i="5"/>
  <c r="E1763" i="5"/>
  <c r="E1764" i="5"/>
  <c r="E1765" i="5"/>
  <c r="E1766" i="5"/>
  <c r="X1766" i="5" s="1"/>
  <c r="E1767" i="5"/>
  <c r="X1767" i="5" s="1"/>
  <c r="E1768" i="5"/>
  <c r="E1769" i="5"/>
  <c r="X1769" i="5" s="1"/>
  <c r="E1770" i="5"/>
  <c r="X1770" i="5" s="1"/>
  <c r="E1771" i="5"/>
  <c r="X1771" i="5" s="1"/>
  <c r="E1772" i="5"/>
  <c r="X1772" i="5" s="1"/>
  <c r="E1773" i="5"/>
  <c r="E1774" i="5"/>
  <c r="E1775" i="5"/>
  <c r="X1775" i="5" s="1"/>
  <c r="E1776" i="5"/>
  <c r="E1777" i="5"/>
  <c r="E1778" i="5"/>
  <c r="X1778" i="5" s="1"/>
  <c r="E1779" i="5"/>
  <c r="X1779" i="5" s="1"/>
  <c r="E1780" i="5"/>
  <c r="E1781" i="5"/>
  <c r="X1781" i="5" s="1"/>
  <c r="E1782" i="5"/>
  <c r="X1782" i="5" s="1"/>
  <c r="E1783" i="5"/>
  <c r="X1783" i="5" s="1"/>
  <c r="E1784" i="5"/>
  <c r="X1784" i="5" s="1"/>
  <c r="E1785" i="5"/>
  <c r="E1786" i="5"/>
  <c r="E1787" i="5"/>
  <c r="E1788" i="5"/>
  <c r="E1789" i="5"/>
  <c r="E1790" i="5"/>
  <c r="X1790" i="5" s="1"/>
  <c r="E1791" i="5"/>
  <c r="X1791" i="5" s="1"/>
  <c r="E1792" i="5"/>
  <c r="E1793" i="5"/>
  <c r="X1793" i="5" s="1"/>
  <c r="E1794" i="5"/>
  <c r="X1794" i="5" s="1"/>
  <c r="E1795" i="5"/>
  <c r="X1795" i="5" s="1"/>
  <c r="E1796" i="5"/>
  <c r="X1796" i="5" s="1"/>
  <c r="E1797" i="5"/>
  <c r="E1798" i="5"/>
  <c r="E1799" i="5"/>
  <c r="X1799" i="5" s="1"/>
  <c r="E1800" i="5"/>
  <c r="E1801" i="5"/>
  <c r="E1802" i="5"/>
  <c r="X1802" i="5" s="1"/>
  <c r="E1803" i="5"/>
  <c r="X1803" i="5" s="1"/>
  <c r="E1804" i="5"/>
  <c r="E1805" i="5"/>
  <c r="X1805" i="5" s="1"/>
  <c r="E1806" i="5"/>
  <c r="X1806" i="5" s="1"/>
  <c r="E1807" i="5"/>
  <c r="X1807" i="5" s="1"/>
  <c r="E1808" i="5"/>
  <c r="X1808" i="5" s="1"/>
  <c r="E1809" i="5"/>
  <c r="E1810" i="5"/>
  <c r="E1811" i="5"/>
  <c r="E1812" i="5"/>
  <c r="E1813" i="5"/>
  <c r="E1814" i="5"/>
  <c r="X1814" i="5" s="1"/>
  <c r="E1815" i="5"/>
  <c r="X1815" i="5" s="1"/>
  <c r="E1816" i="5"/>
  <c r="E1817" i="5"/>
  <c r="X1817" i="5" s="1"/>
  <c r="E1818" i="5"/>
  <c r="X1818" i="5" s="1"/>
  <c r="E1819" i="5"/>
  <c r="X1819" i="5" s="1"/>
  <c r="E1820" i="5"/>
  <c r="X1820" i="5" s="1"/>
  <c r="E1821" i="5"/>
  <c r="E1822" i="5"/>
  <c r="E1823" i="5"/>
  <c r="E1824" i="5"/>
  <c r="E1825" i="5"/>
  <c r="E1826" i="5"/>
  <c r="X1826" i="5" s="1"/>
  <c r="E1827" i="5"/>
  <c r="X1827" i="5" s="1"/>
  <c r="E1828" i="5"/>
  <c r="E1829" i="5"/>
  <c r="E1830" i="5"/>
  <c r="X1830" i="5" s="1"/>
  <c r="E1831" i="5"/>
  <c r="X1831" i="5" s="1"/>
  <c r="E1832" i="5"/>
  <c r="X1832" i="5" s="1"/>
  <c r="E1833" i="5"/>
  <c r="E1834" i="5"/>
  <c r="E1835" i="5"/>
  <c r="X1835" i="5" s="1"/>
  <c r="E1836" i="5"/>
  <c r="E1837" i="5"/>
  <c r="E1838" i="5"/>
  <c r="X1838" i="5" s="1"/>
  <c r="E1839" i="5"/>
  <c r="X1839" i="5" s="1"/>
  <c r="E1840" i="5"/>
  <c r="E1841" i="5"/>
  <c r="X1841" i="5" s="1"/>
  <c r="E1842" i="5"/>
  <c r="X1842" i="5" s="1"/>
  <c r="E1843" i="5"/>
  <c r="X1843" i="5" s="1"/>
  <c r="E1844" i="5"/>
  <c r="X1844" i="5" s="1"/>
  <c r="E1845" i="5"/>
  <c r="E1846" i="5"/>
  <c r="E1847" i="5"/>
  <c r="X1847" i="5" s="1"/>
  <c r="E1848" i="5"/>
  <c r="E1849" i="5"/>
  <c r="E1850" i="5"/>
  <c r="X1850" i="5" s="1"/>
  <c r="E1851" i="5"/>
  <c r="X1851" i="5" s="1"/>
  <c r="E1852" i="5"/>
  <c r="E1853" i="5"/>
  <c r="X1853" i="5" s="1"/>
  <c r="E1854" i="5"/>
  <c r="X1854" i="5" s="1"/>
  <c r="E1855" i="5"/>
  <c r="X1855" i="5" s="1"/>
  <c r="E1856" i="5"/>
  <c r="X1856" i="5" s="1"/>
  <c r="E1857" i="5"/>
  <c r="E1858" i="5"/>
  <c r="E1859" i="5"/>
  <c r="X1859" i="5" s="1"/>
  <c r="E1860" i="5"/>
  <c r="E1861" i="5"/>
  <c r="E1862" i="5"/>
  <c r="X1862" i="5" s="1"/>
  <c r="E1863" i="5"/>
  <c r="X1863" i="5" s="1"/>
  <c r="E1864" i="5"/>
  <c r="E1865" i="5"/>
  <c r="X1865" i="5" s="1"/>
  <c r="E1866" i="5"/>
  <c r="X1866" i="5" s="1"/>
  <c r="E1867" i="5"/>
  <c r="X1867" i="5" s="1"/>
  <c r="E1868" i="5"/>
  <c r="X1868" i="5" s="1"/>
  <c r="E1869" i="5"/>
  <c r="E1870" i="5"/>
  <c r="E1871" i="5"/>
  <c r="E1872" i="5"/>
  <c r="E1873" i="5"/>
  <c r="E1874" i="5"/>
  <c r="X1874" i="5" s="1"/>
  <c r="E1875" i="5"/>
  <c r="X1875" i="5" s="1"/>
  <c r="E1876" i="5"/>
  <c r="E1877" i="5"/>
  <c r="X1877" i="5" s="1"/>
  <c r="E1878" i="5"/>
  <c r="X1878" i="5" s="1"/>
  <c r="E1879" i="5"/>
  <c r="X1879" i="5" s="1"/>
  <c r="E1880" i="5"/>
  <c r="X1880" i="5" s="1"/>
  <c r="E1881" i="5"/>
  <c r="E1882" i="5"/>
  <c r="E1883" i="5"/>
  <c r="E1884" i="5"/>
  <c r="E1885" i="5"/>
  <c r="E1886" i="5"/>
  <c r="X1886" i="5" s="1"/>
  <c r="E1887" i="5"/>
  <c r="X1887" i="5" s="1"/>
  <c r="E1888" i="5"/>
  <c r="E1889" i="5"/>
  <c r="X1889" i="5" s="1"/>
  <c r="E1890" i="5"/>
  <c r="X1890" i="5" s="1"/>
  <c r="E1891" i="5"/>
  <c r="X1891" i="5" s="1"/>
  <c r="E1892" i="5"/>
  <c r="X1892" i="5" s="1"/>
  <c r="E1893" i="5"/>
  <c r="E1894" i="5"/>
  <c r="E1895" i="5"/>
  <c r="E1896" i="5"/>
  <c r="E1897" i="5"/>
  <c r="E1898" i="5"/>
  <c r="X1898" i="5" s="1"/>
  <c r="E1899" i="5"/>
  <c r="X1899" i="5" s="1"/>
  <c r="E1900" i="5"/>
  <c r="E1901" i="5"/>
  <c r="X1901" i="5" s="1"/>
  <c r="E1902" i="5"/>
  <c r="X1902" i="5" s="1"/>
  <c r="E1903" i="5"/>
  <c r="X1903" i="5" s="1"/>
  <c r="E1904" i="5"/>
  <c r="X1904" i="5" s="1"/>
  <c r="E1905" i="5"/>
  <c r="E1906" i="5"/>
  <c r="E1907" i="5"/>
  <c r="X1907" i="5" s="1"/>
  <c r="E1908" i="5"/>
  <c r="E1909" i="5"/>
  <c r="E1910" i="5"/>
  <c r="X1910" i="5" s="1"/>
  <c r="E1911" i="5"/>
  <c r="X1911" i="5" s="1"/>
  <c r="E1912" i="5"/>
  <c r="E1913" i="5"/>
  <c r="X1913" i="5" s="1"/>
  <c r="E1914" i="5"/>
  <c r="X1914" i="5" s="1"/>
  <c r="E1915" i="5"/>
  <c r="X1915" i="5" s="1"/>
  <c r="E1916" i="5"/>
  <c r="X1916" i="5" s="1"/>
  <c r="E1917" i="5"/>
  <c r="E1918" i="5"/>
  <c r="E1919" i="5"/>
  <c r="E1920" i="5"/>
  <c r="E1921" i="5"/>
  <c r="E1922" i="5"/>
  <c r="X1922" i="5" s="1"/>
  <c r="E1923" i="5"/>
  <c r="X1923" i="5" s="1"/>
  <c r="E1924" i="5"/>
  <c r="E1925" i="5"/>
  <c r="X1925" i="5" s="1"/>
  <c r="E1926" i="5"/>
  <c r="X1926" i="5" s="1"/>
  <c r="E1927" i="5"/>
  <c r="X1927" i="5" s="1"/>
  <c r="E1928" i="5"/>
  <c r="X1928" i="5" s="1"/>
  <c r="E1929" i="5"/>
  <c r="E1930" i="5"/>
  <c r="E1931" i="5"/>
  <c r="X1931" i="5" s="1"/>
  <c r="E1932" i="5"/>
  <c r="E1933" i="5"/>
  <c r="E1934" i="5"/>
  <c r="X1934" i="5" s="1"/>
  <c r="E1935" i="5"/>
  <c r="X1935" i="5" s="1"/>
  <c r="E1936" i="5"/>
  <c r="E1937" i="5"/>
  <c r="X1937" i="5" s="1"/>
  <c r="E1938" i="5"/>
  <c r="X1938" i="5" s="1"/>
  <c r="E1939" i="5"/>
  <c r="X1939" i="5" s="1"/>
  <c r="E1940" i="5"/>
  <c r="X1940" i="5" s="1"/>
  <c r="E1941" i="5"/>
  <c r="E1942" i="5"/>
  <c r="E1943" i="5"/>
  <c r="E1944" i="5"/>
  <c r="E1945" i="5"/>
  <c r="E1946" i="5"/>
  <c r="X1946" i="5" s="1"/>
  <c r="E1947" i="5"/>
  <c r="X1947" i="5" s="1"/>
  <c r="E1948" i="5"/>
  <c r="E1949" i="5"/>
  <c r="X1949" i="5" s="1"/>
  <c r="E1950" i="5"/>
  <c r="X1950" i="5" s="1"/>
  <c r="E1951" i="5"/>
  <c r="X1951" i="5" s="1"/>
  <c r="E1952" i="5"/>
  <c r="X1952" i="5" s="1"/>
  <c r="E1953" i="5"/>
  <c r="E1954" i="5"/>
  <c r="E1955" i="5"/>
  <c r="E1956" i="5"/>
  <c r="E1957" i="5"/>
  <c r="E1958" i="5"/>
  <c r="X1958" i="5" s="1"/>
  <c r="E1959" i="5"/>
  <c r="X1959" i="5" s="1"/>
  <c r="E1960" i="5"/>
  <c r="E1961" i="5"/>
  <c r="X1961" i="5" s="1"/>
  <c r="E1962" i="5"/>
  <c r="X1962" i="5" s="1"/>
  <c r="E1963" i="5"/>
  <c r="X1963" i="5" s="1"/>
  <c r="E1964" i="5"/>
  <c r="X1964" i="5" s="1"/>
  <c r="E1965" i="5"/>
  <c r="E1966" i="5"/>
  <c r="E1967" i="5"/>
  <c r="X1967" i="5" s="1"/>
  <c r="E1968" i="5"/>
  <c r="E1969" i="5"/>
  <c r="E1970" i="5"/>
  <c r="X1970" i="5" s="1"/>
  <c r="E1971" i="5"/>
  <c r="X1971" i="5" s="1"/>
  <c r="E1972" i="5"/>
  <c r="E1973" i="5"/>
  <c r="X1973" i="5" s="1"/>
  <c r="E1974" i="5"/>
  <c r="X1974" i="5" s="1"/>
  <c r="E1975" i="5"/>
  <c r="X1975" i="5" s="1"/>
  <c r="E1976" i="5"/>
  <c r="X1976" i="5" s="1"/>
  <c r="E1977" i="5"/>
  <c r="E1978" i="5"/>
  <c r="E1979" i="5"/>
  <c r="X1979" i="5" s="1"/>
  <c r="E1980" i="5"/>
  <c r="E1981" i="5"/>
  <c r="E1982" i="5"/>
  <c r="X1982" i="5" s="1"/>
  <c r="E1983" i="5"/>
  <c r="X1983" i="5" s="1"/>
  <c r="E1984" i="5"/>
  <c r="E1985" i="5"/>
  <c r="X1985" i="5" s="1"/>
  <c r="E1986" i="5"/>
  <c r="X1986" i="5" s="1"/>
  <c r="E1987" i="5"/>
  <c r="X1987" i="5" s="1"/>
  <c r="E1988" i="5"/>
  <c r="X1988" i="5" s="1"/>
  <c r="E1989" i="5"/>
  <c r="E1990" i="5"/>
  <c r="E1991" i="5"/>
  <c r="E1992" i="5"/>
  <c r="E1993" i="5"/>
  <c r="E1994" i="5"/>
  <c r="X1994" i="5" s="1"/>
  <c r="E1995" i="5"/>
  <c r="X1995" i="5" s="1"/>
  <c r="E1996" i="5"/>
  <c r="E1997" i="5"/>
  <c r="X1997" i="5" s="1"/>
  <c r="E1998" i="5"/>
  <c r="X1998" i="5" s="1"/>
  <c r="E1999" i="5"/>
  <c r="X1999" i="5" s="1"/>
  <c r="E2000" i="5"/>
  <c r="X2000" i="5" s="1"/>
  <c r="E2001" i="5"/>
  <c r="E2002" i="5"/>
  <c r="E2003" i="5"/>
  <c r="E2004" i="5"/>
  <c r="E2005" i="5"/>
  <c r="E2006" i="5"/>
  <c r="X2006" i="5" s="1"/>
  <c r="E2007" i="5"/>
  <c r="X2007" i="5" s="1"/>
  <c r="E2008" i="5"/>
  <c r="E2009" i="5"/>
  <c r="X2009" i="5" s="1"/>
  <c r="E2010" i="5"/>
  <c r="X2010" i="5" s="1"/>
  <c r="E2011" i="5"/>
  <c r="X2011" i="5" s="1"/>
  <c r="E2012" i="5"/>
  <c r="X2012" i="5" s="1"/>
  <c r="E2013" i="5"/>
  <c r="E2014" i="5"/>
  <c r="E2015" i="5"/>
  <c r="X2015" i="5" s="1"/>
  <c r="E2016" i="5"/>
  <c r="E2017" i="5"/>
  <c r="E2018" i="5"/>
  <c r="X2018" i="5" s="1"/>
  <c r="E2019" i="5"/>
  <c r="X2019" i="5" s="1"/>
  <c r="E2020" i="5"/>
  <c r="E2021" i="5"/>
  <c r="X2021" i="5" s="1"/>
  <c r="E2022" i="5"/>
  <c r="X2022" i="5" s="1"/>
  <c r="E2023" i="5"/>
  <c r="X2023" i="5" s="1"/>
  <c r="E2024" i="5"/>
  <c r="X2024" i="5" s="1"/>
  <c r="E2025" i="5"/>
  <c r="E2026" i="5"/>
  <c r="E2027" i="5"/>
  <c r="E2028" i="5"/>
  <c r="E2029" i="5"/>
  <c r="E2030" i="5"/>
  <c r="X2030" i="5" s="1"/>
  <c r="E2031" i="5"/>
  <c r="X2031" i="5" s="1"/>
  <c r="E2032" i="5"/>
  <c r="E2033" i="5"/>
  <c r="X2033" i="5" s="1"/>
  <c r="E2034" i="5"/>
  <c r="X2034" i="5" s="1"/>
  <c r="E2035" i="5"/>
  <c r="X2035" i="5" s="1"/>
  <c r="E2036" i="5"/>
  <c r="X2036" i="5" s="1"/>
  <c r="E2037" i="5"/>
  <c r="E2038" i="5"/>
  <c r="E2039" i="5"/>
  <c r="X2039" i="5" s="1"/>
  <c r="E2040" i="5"/>
  <c r="E2041" i="5"/>
  <c r="E2042" i="5"/>
  <c r="X2042" i="5" s="1"/>
  <c r="E2043" i="5"/>
  <c r="X2043" i="5" s="1"/>
  <c r="E2044" i="5"/>
  <c r="E2045" i="5"/>
  <c r="X2045" i="5" s="1"/>
  <c r="E2046" i="5"/>
  <c r="X2046" i="5" s="1"/>
  <c r="E2047" i="5"/>
  <c r="X2047" i="5" s="1"/>
  <c r="E2048" i="5"/>
  <c r="X2048" i="5" s="1"/>
  <c r="E2049" i="5"/>
  <c r="E2050" i="5"/>
  <c r="E2051" i="5"/>
  <c r="E2052" i="5"/>
  <c r="E2053" i="5"/>
  <c r="E2054" i="5"/>
  <c r="X2054" i="5" s="1"/>
  <c r="E2055" i="5"/>
  <c r="X2055" i="5" s="1"/>
  <c r="E2056" i="5"/>
  <c r="E2057" i="5"/>
  <c r="X2057" i="5" s="1"/>
  <c r="E2058" i="5"/>
  <c r="X2058" i="5" s="1"/>
  <c r="E2059" i="5"/>
  <c r="X2059" i="5" s="1"/>
  <c r="E2060" i="5"/>
  <c r="X2060" i="5" s="1"/>
  <c r="E2061" i="5"/>
  <c r="E2062" i="5"/>
  <c r="E2063" i="5"/>
  <c r="X2063" i="5" s="1"/>
  <c r="E2064" i="5"/>
  <c r="E2065" i="5"/>
  <c r="E2066" i="5"/>
  <c r="X2066" i="5" s="1"/>
  <c r="E2067" i="5"/>
  <c r="X2067" i="5" s="1"/>
  <c r="E2068" i="5"/>
  <c r="E2069" i="5"/>
  <c r="X2069" i="5" s="1"/>
  <c r="E2070" i="5"/>
  <c r="X2070" i="5" s="1"/>
  <c r="E2071" i="5"/>
  <c r="X2071" i="5" s="1"/>
  <c r="E2072" i="5"/>
  <c r="X2072" i="5" s="1"/>
  <c r="E2073" i="5"/>
  <c r="E2074" i="5"/>
  <c r="E2075" i="5"/>
  <c r="E2076" i="5"/>
  <c r="E2077" i="5"/>
  <c r="E2078" i="5"/>
  <c r="X2078" i="5" s="1"/>
  <c r="E2079" i="5"/>
  <c r="X2079" i="5" s="1"/>
  <c r="E2080" i="5"/>
  <c r="E2081" i="5"/>
  <c r="X2081" i="5" s="1"/>
  <c r="E2082" i="5"/>
  <c r="X2082" i="5" s="1"/>
  <c r="E2083" i="5"/>
  <c r="X2083" i="5" s="1"/>
  <c r="E2084" i="5"/>
  <c r="X2084" i="5" s="1"/>
  <c r="E2085" i="5"/>
  <c r="E2086" i="5"/>
  <c r="E2087" i="5"/>
  <c r="X2087" i="5" s="1"/>
  <c r="E2088" i="5"/>
  <c r="E2089" i="5"/>
  <c r="E2090" i="5"/>
  <c r="X2090" i="5" s="1"/>
  <c r="E2091" i="5"/>
  <c r="X2091" i="5" s="1"/>
  <c r="E2092" i="5"/>
  <c r="E2093" i="5"/>
  <c r="X2093" i="5" s="1"/>
  <c r="E2094" i="5"/>
  <c r="X2094" i="5" s="1"/>
  <c r="E2095" i="5"/>
  <c r="X2095" i="5" s="1"/>
  <c r="E2096" i="5"/>
  <c r="X2096" i="5" s="1"/>
  <c r="E2097" i="5"/>
  <c r="E2098" i="5"/>
  <c r="E2099" i="5"/>
  <c r="E2100" i="5"/>
  <c r="E2101" i="5"/>
  <c r="E2102" i="5"/>
  <c r="X2102" i="5" s="1"/>
  <c r="E2103" i="5"/>
  <c r="X2103" i="5" s="1"/>
  <c r="E2104" i="5"/>
  <c r="E2105" i="5"/>
  <c r="X2105" i="5" s="1"/>
  <c r="E2106" i="5"/>
  <c r="X2106" i="5" s="1"/>
  <c r="E2107" i="5"/>
  <c r="X2107" i="5" s="1"/>
  <c r="E2108" i="5"/>
  <c r="X2108" i="5" s="1"/>
  <c r="E2109" i="5"/>
  <c r="E2110" i="5"/>
  <c r="E2111" i="5"/>
  <c r="E2112" i="5"/>
  <c r="E2113" i="5"/>
  <c r="E2114" i="5"/>
  <c r="X2114" i="5" s="1"/>
  <c r="E2115" i="5"/>
  <c r="X2115" i="5" s="1"/>
  <c r="E2116" i="5"/>
  <c r="E2117" i="5"/>
  <c r="X2117" i="5" s="1"/>
  <c r="E2118" i="5"/>
  <c r="X2118" i="5" s="1"/>
  <c r="E2119" i="5"/>
  <c r="X2119" i="5" s="1"/>
  <c r="E2120" i="5"/>
  <c r="X2120" i="5" s="1"/>
  <c r="E2121" i="5"/>
  <c r="E2122" i="5"/>
  <c r="E2123" i="5"/>
  <c r="E2124" i="5"/>
  <c r="E2125" i="5"/>
  <c r="E2126" i="5"/>
  <c r="X2126" i="5" s="1"/>
  <c r="E2127" i="5"/>
  <c r="X2127" i="5" s="1"/>
  <c r="E2128" i="5"/>
  <c r="E2129" i="5"/>
  <c r="X2129" i="5" s="1"/>
  <c r="E2130" i="5"/>
  <c r="X2130" i="5" s="1"/>
  <c r="E2131" i="5"/>
  <c r="X2131" i="5" s="1"/>
  <c r="E2132" i="5"/>
  <c r="X2132" i="5" s="1"/>
  <c r="E2133" i="5"/>
  <c r="E2134" i="5"/>
  <c r="E2135" i="5"/>
  <c r="E2136" i="5"/>
  <c r="E2137" i="5"/>
  <c r="E2138" i="5"/>
  <c r="X2138" i="5" s="1"/>
  <c r="E2139" i="5"/>
  <c r="X2139" i="5" s="1"/>
  <c r="E2140" i="5"/>
  <c r="E2141" i="5"/>
  <c r="X2141" i="5" s="1"/>
  <c r="E2142" i="5"/>
  <c r="X2142" i="5" s="1"/>
  <c r="E2143" i="5"/>
  <c r="X2143" i="5" s="1"/>
  <c r="E2144" i="5"/>
  <c r="X2144" i="5" s="1"/>
  <c r="E2145" i="5"/>
  <c r="E2146" i="5"/>
  <c r="E2147" i="5"/>
  <c r="X2147" i="5" s="1"/>
  <c r="E2148" i="5"/>
  <c r="E2149" i="5"/>
  <c r="E2150" i="5"/>
  <c r="X2150" i="5" s="1"/>
  <c r="E2151" i="5"/>
  <c r="X2151" i="5" s="1"/>
  <c r="E2152" i="5"/>
  <c r="E2153" i="5"/>
  <c r="X2153" i="5" s="1"/>
  <c r="E2154" i="5"/>
  <c r="X2154" i="5" s="1"/>
  <c r="E2155" i="5"/>
  <c r="X2155" i="5" s="1"/>
  <c r="E2156" i="5"/>
  <c r="X2156" i="5" s="1"/>
  <c r="E2157" i="5"/>
  <c r="E2158" i="5"/>
  <c r="E2159" i="5"/>
  <c r="E2160" i="5"/>
  <c r="E2161" i="5"/>
  <c r="E2162" i="5"/>
  <c r="X2162" i="5" s="1"/>
  <c r="E2163" i="5"/>
  <c r="X2163" i="5" s="1"/>
  <c r="E2164" i="5"/>
  <c r="E2165" i="5"/>
  <c r="X2165" i="5" s="1"/>
  <c r="E2166" i="5"/>
  <c r="X2166" i="5" s="1"/>
  <c r="E2167" i="5"/>
  <c r="X2167" i="5" s="1"/>
  <c r="E2168" i="5"/>
  <c r="X2168" i="5" s="1"/>
  <c r="E2169" i="5"/>
  <c r="E2170" i="5"/>
  <c r="E2171" i="5"/>
  <c r="X2171" i="5" s="1"/>
  <c r="E2172" i="5"/>
  <c r="E2173" i="5"/>
  <c r="E2174" i="5"/>
  <c r="X2174" i="5" s="1"/>
  <c r="E2175" i="5"/>
  <c r="X2175" i="5" s="1"/>
  <c r="E2176" i="5"/>
  <c r="E2177" i="5"/>
  <c r="X2177" i="5" s="1"/>
  <c r="E2178" i="5"/>
  <c r="X2178" i="5" s="1"/>
  <c r="E2179" i="5"/>
  <c r="X2179" i="5" s="1"/>
  <c r="E2180" i="5"/>
  <c r="X2180" i="5" s="1"/>
  <c r="E2181" i="5"/>
  <c r="E2182" i="5"/>
  <c r="E2183" i="5"/>
  <c r="E2184" i="5"/>
  <c r="E2185" i="5"/>
  <c r="E2186" i="5"/>
  <c r="X2186" i="5" s="1"/>
  <c r="E2187" i="5"/>
  <c r="X2187" i="5" s="1"/>
  <c r="E2188" i="5"/>
  <c r="E2189" i="5"/>
  <c r="X2189" i="5" s="1"/>
  <c r="E2190" i="5"/>
  <c r="X2190" i="5" s="1"/>
  <c r="E2191" i="5"/>
  <c r="X2191" i="5" s="1"/>
  <c r="E2192" i="5"/>
  <c r="X2192" i="5" s="1"/>
  <c r="E2193" i="5"/>
  <c r="E2194" i="5"/>
  <c r="E2195" i="5"/>
  <c r="X2195" i="5" s="1"/>
  <c r="E2196" i="5"/>
  <c r="E2197" i="5"/>
  <c r="E2198" i="5"/>
  <c r="X2198" i="5" s="1"/>
  <c r="E2199" i="5"/>
  <c r="X2199" i="5" s="1"/>
  <c r="E2200" i="5"/>
  <c r="E2201" i="5"/>
  <c r="X2201" i="5" s="1"/>
  <c r="E2202" i="5"/>
  <c r="X2202" i="5" s="1"/>
  <c r="E2203" i="5"/>
  <c r="X2203" i="5" s="1"/>
  <c r="E2204" i="5"/>
  <c r="X2204" i="5" s="1"/>
  <c r="E2205" i="5"/>
  <c r="E2206" i="5"/>
  <c r="E2207" i="5"/>
  <c r="E2208" i="5"/>
  <c r="E2209" i="5"/>
  <c r="E2210" i="5"/>
  <c r="X2210" i="5" s="1"/>
  <c r="E2211" i="5"/>
  <c r="X2211" i="5" s="1"/>
  <c r="E2212" i="5"/>
  <c r="E2213" i="5"/>
  <c r="X2213" i="5" s="1"/>
  <c r="E2214" i="5"/>
  <c r="X2214" i="5" s="1"/>
  <c r="E2215" i="5"/>
  <c r="X2215" i="5" s="1"/>
  <c r="E2216" i="5"/>
  <c r="X2216" i="5" s="1"/>
  <c r="E2217" i="5"/>
  <c r="E2218" i="5"/>
  <c r="E2219" i="5"/>
  <c r="X2219" i="5" s="1"/>
  <c r="E2220" i="5"/>
  <c r="E2221" i="5"/>
  <c r="E2222" i="5"/>
  <c r="X2222" i="5" s="1"/>
  <c r="E2223" i="5"/>
  <c r="X2223" i="5" s="1"/>
  <c r="E2224" i="5"/>
  <c r="E2225" i="5"/>
  <c r="X2225" i="5" s="1"/>
  <c r="E2226" i="5"/>
  <c r="X2226" i="5" s="1"/>
  <c r="E2227" i="5"/>
  <c r="X2227" i="5" s="1"/>
  <c r="E2228" i="5"/>
  <c r="X2228" i="5" s="1"/>
  <c r="E2229" i="5"/>
  <c r="E2230" i="5"/>
  <c r="E2231" i="5"/>
  <c r="E2232" i="5"/>
  <c r="E2233" i="5"/>
  <c r="E2234" i="5"/>
  <c r="X2234" i="5" s="1"/>
  <c r="E2235" i="5"/>
  <c r="X2235" i="5" s="1"/>
  <c r="E2236" i="5"/>
  <c r="E2237" i="5"/>
  <c r="E2238" i="5"/>
  <c r="X2238" i="5" s="1"/>
  <c r="E2239" i="5"/>
  <c r="X2239" i="5" s="1"/>
  <c r="E2240" i="5"/>
  <c r="X2240" i="5" s="1"/>
  <c r="E2241" i="5"/>
  <c r="E2242" i="5"/>
  <c r="E2243" i="5"/>
  <c r="X2243" i="5" s="1"/>
  <c r="E2244" i="5"/>
  <c r="E2245" i="5"/>
  <c r="E2246" i="5"/>
  <c r="X2246" i="5" s="1"/>
  <c r="E2247" i="5"/>
  <c r="X2247" i="5" s="1"/>
  <c r="E2248" i="5"/>
  <c r="E2249" i="5"/>
  <c r="X2249" i="5" s="1"/>
  <c r="E2250" i="5"/>
  <c r="X2250" i="5" s="1"/>
  <c r="E2251" i="5"/>
  <c r="X2251" i="5" s="1"/>
  <c r="E2252" i="5"/>
  <c r="X2252" i="5" s="1"/>
  <c r="E2253" i="5"/>
  <c r="E2254" i="5"/>
  <c r="E2255" i="5"/>
  <c r="X2255" i="5" s="1"/>
  <c r="E2256" i="5"/>
  <c r="E2257" i="5"/>
  <c r="E2258" i="5"/>
  <c r="X2258" i="5" s="1"/>
  <c r="E2259" i="5"/>
  <c r="X2259" i="5" s="1"/>
  <c r="E2260" i="5"/>
  <c r="E2261" i="5"/>
  <c r="X2261" i="5" s="1"/>
  <c r="E2262" i="5"/>
  <c r="X2262" i="5" s="1"/>
  <c r="E2263" i="5"/>
  <c r="X2263" i="5" s="1"/>
  <c r="E2264" i="5"/>
  <c r="X2264" i="5" s="1"/>
  <c r="E2265" i="5"/>
  <c r="E2266" i="5"/>
  <c r="E2267" i="5"/>
  <c r="E2268" i="5"/>
  <c r="E2269" i="5"/>
  <c r="E2270" i="5"/>
  <c r="X2270" i="5" s="1"/>
  <c r="E2271" i="5"/>
  <c r="X2271" i="5" s="1"/>
  <c r="E2272" i="5"/>
  <c r="E2273" i="5"/>
  <c r="E2274" i="5"/>
  <c r="X2274" i="5" s="1"/>
  <c r="E2275" i="5"/>
  <c r="X2275" i="5" s="1"/>
  <c r="E2276" i="5"/>
  <c r="X2276" i="5" s="1"/>
  <c r="E2277" i="5"/>
  <c r="E2278" i="5"/>
  <c r="E2279" i="5"/>
  <c r="X2279" i="5" s="1"/>
  <c r="E2280" i="5"/>
  <c r="E2281" i="5"/>
  <c r="E2282" i="5"/>
  <c r="X2282" i="5" s="1"/>
  <c r="E2283" i="5"/>
  <c r="X2283" i="5" s="1"/>
  <c r="E2284" i="5"/>
  <c r="E2285" i="5"/>
  <c r="X2285" i="5" s="1"/>
  <c r="E2286" i="5"/>
  <c r="X2286" i="5" s="1"/>
  <c r="E2287" i="5"/>
  <c r="X2287" i="5" s="1"/>
  <c r="E2288" i="5"/>
  <c r="X2288" i="5" s="1"/>
  <c r="E2289" i="5"/>
  <c r="E2290" i="5"/>
  <c r="E2291" i="5"/>
  <c r="E2292" i="5"/>
  <c r="E2293" i="5"/>
  <c r="E2294" i="5"/>
  <c r="X2294" i="5" s="1"/>
  <c r="E2295" i="5"/>
  <c r="X2295" i="5" s="1"/>
  <c r="E2296" i="5"/>
  <c r="E2297" i="5"/>
  <c r="X2297" i="5" s="1"/>
  <c r="E2298" i="5"/>
  <c r="X2298" i="5" s="1"/>
  <c r="E2299" i="5"/>
  <c r="X2299" i="5" s="1"/>
  <c r="E2300" i="5"/>
  <c r="X2300" i="5" s="1"/>
  <c r="E2301" i="5"/>
  <c r="E2302" i="5"/>
  <c r="E2303" i="5"/>
  <c r="X2303" i="5" s="1"/>
  <c r="E2304" i="5"/>
  <c r="E2305" i="5"/>
  <c r="E2306" i="5"/>
  <c r="X2306" i="5" s="1"/>
  <c r="E2307" i="5"/>
  <c r="X2307" i="5" s="1"/>
  <c r="E2308" i="5"/>
  <c r="E2309" i="5"/>
  <c r="X2309" i="5" s="1"/>
  <c r="E2310" i="5"/>
  <c r="X2310" i="5" s="1"/>
  <c r="E2311" i="5"/>
  <c r="X2311" i="5" s="1"/>
  <c r="E2312" i="5"/>
  <c r="X2312" i="5" s="1"/>
  <c r="E2313" i="5"/>
  <c r="E2314" i="5"/>
  <c r="E2315" i="5"/>
  <c r="E2316" i="5"/>
  <c r="E2317" i="5"/>
  <c r="E2318" i="5"/>
  <c r="X2318" i="5" s="1"/>
  <c r="E2319" i="5"/>
  <c r="X2319" i="5" s="1"/>
  <c r="E2320" i="5"/>
  <c r="E2321" i="5"/>
  <c r="X2321" i="5" s="1"/>
  <c r="E2322" i="5"/>
  <c r="X2322" i="5" s="1"/>
  <c r="E2323" i="5"/>
  <c r="X2323" i="5" s="1"/>
  <c r="E2324" i="5"/>
  <c r="X2324" i="5" s="1"/>
  <c r="E2325" i="5"/>
  <c r="E2326" i="5"/>
  <c r="E2327" i="5"/>
  <c r="X2327" i="5" s="1"/>
  <c r="E2328" i="5"/>
  <c r="E2329" i="5"/>
  <c r="E2330" i="5"/>
  <c r="X2330" i="5" s="1"/>
  <c r="E2331" i="5"/>
  <c r="X2331" i="5" s="1"/>
  <c r="E2332" i="5"/>
  <c r="E2333" i="5"/>
  <c r="X2333" i="5" s="1"/>
  <c r="E2334" i="5"/>
  <c r="X2334" i="5" s="1"/>
  <c r="E2335" i="5"/>
  <c r="X2335" i="5" s="1"/>
  <c r="E2336" i="5"/>
  <c r="X2336" i="5" s="1"/>
  <c r="E2337" i="5"/>
  <c r="E2338" i="5"/>
  <c r="E2339" i="5"/>
  <c r="E2340" i="5"/>
  <c r="E2341" i="5"/>
  <c r="E2342" i="5"/>
  <c r="X2342" i="5" s="1"/>
  <c r="E2343" i="5"/>
  <c r="X2343" i="5" s="1"/>
  <c r="E2344" i="5"/>
  <c r="E2345" i="5"/>
  <c r="X2345" i="5" s="1"/>
  <c r="E2346" i="5"/>
  <c r="X2346" i="5" s="1"/>
  <c r="E2347" i="5"/>
  <c r="X2347" i="5" s="1"/>
  <c r="E2348" i="5"/>
  <c r="X2348" i="5" s="1"/>
  <c r="E2349" i="5"/>
  <c r="E2350" i="5"/>
  <c r="E2351" i="5"/>
  <c r="X2351" i="5" s="1"/>
  <c r="E2352" i="5"/>
  <c r="E2353" i="5"/>
  <c r="E2354" i="5"/>
  <c r="X2354" i="5" s="1"/>
  <c r="E2355" i="5"/>
  <c r="X2355" i="5" s="1"/>
  <c r="E2356" i="5"/>
  <c r="E2357" i="5"/>
  <c r="X2357" i="5" s="1"/>
  <c r="E2358" i="5"/>
  <c r="X2358" i="5" s="1"/>
  <c r="E2359" i="5"/>
  <c r="X2359" i="5" s="1"/>
  <c r="E2360" i="5"/>
  <c r="X2360" i="5" s="1"/>
  <c r="E2361" i="5"/>
  <c r="E2362" i="5"/>
  <c r="E2363" i="5"/>
  <c r="X2363" i="5" s="1"/>
  <c r="E2364" i="5"/>
  <c r="E2365" i="5"/>
  <c r="E2366" i="5"/>
  <c r="X2366" i="5" s="1"/>
  <c r="E2367" i="5"/>
  <c r="X2367" i="5" s="1"/>
  <c r="E2368" i="5"/>
  <c r="E2369" i="5"/>
  <c r="X2369" i="5" s="1"/>
  <c r="E2370" i="5"/>
  <c r="X2370" i="5" s="1"/>
  <c r="E2371" i="5"/>
  <c r="X2371" i="5" s="1"/>
  <c r="E2372" i="5"/>
  <c r="X2372" i="5" s="1"/>
  <c r="E2373" i="5"/>
  <c r="E2374" i="5"/>
  <c r="E2375" i="5"/>
  <c r="E2376" i="5"/>
  <c r="E2377" i="5"/>
  <c r="E2378" i="5"/>
  <c r="X2378" i="5" s="1"/>
  <c r="E2379" i="5"/>
  <c r="X2379" i="5" s="1"/>
  <c r="E2380" i="5"/>
  <c r="E2381" i="5"/>
  <c r="X2381" i="5" s="1"/>
  <c r="E2382" i="5"/>
  <c r="X2382" i="5" s="1"/>
  <c r="E2383" i="5"/>
  <c r="X2383" i="5" s="1"/>
  <c r="E2384" i="5"/>
  <c r="X2384" i="5" s="1"/>
  <c r="E2385" i="5"/>
  <c r="E2386" i="5"/>
  <c r="E2387" i="5"/>
  <c r="X2387" i="5" s="1"/>
  <c r="E2388" i="5"/>
  <c r="E2389" i="5"/>
  <c r="E2390" i="5"/>
  <c r="X2390" i="5" s="1"/>
  <c r="E2391" i="5"/>
  <c r="X2391" i="5" s="1"/>
  <c r="E2392" i="5"/>
  <c r="E2393" i="5"/>
  <c r="X2393" i="5" s="1"/>
  <c r="E2394" i="5"/>
  <c r="X2394" i="5" s="1"/>
  <c r="E2395" i="5"/>
  <c r="X2395" i="5" s="1"/>
  <c r="E2396" i="5"/>
  <c r="X2396" i="5" s="1"/>
  <c r="E2397" i="5"/>
  <c r="E2398" i="5"/>
  <c r="E2399" i="5"/>
  <c r="E2400" i="5"/>
  <c r="E2401" i="5"/>
  <c r="E2402" i="5"/>
  <c r="X2402" i="5" s="1"/>
  <c r="E2403" i="5"/>
  <c r="X2403" i="5" s="1"/>
  <c r="E2404" i="5"/>
  <c r="E2405" i="5"/>
  <c r="X2405" i="5" s="1"/>
  <c r="E2406" i="5"/>
  <c r="X2406" i="5" s="1"/>
  <c r="E2407" i="5"/>
  <c r="X2407" i="5" s="1"/>
  <c r="E2408" i="5"/>
  <c r="X2408" i="5" s="1"/>
  <c r="E2409" i="5"/>
  <c r="E2410" i="5"/>
  <c r="E2411" i="5"/>
  <c r="X2411" i="5" s="1"/>
  <c r="E2412" i="5"/>
  <c r="E2413" i="5"/>
  <c r="E2414" i="5"/>
  <c r="X2414" i="5" s="1"/>
  <c r="E2415" i="5"/>
  <c r="X2415" i="5" s="1"/>
  <c r="E2416" i="5"/>
  <c r="E2417" i="5"/>
  <c r="X2417" i="5" s="1"/>
  <c r="E2418" i="5"/>
  <c r="X2418" i="5" s="1"/>
  <c r="E2419" i="5"/>
  <c r="X2419" i="5" s="1"/>
  <c r="E2420" i="5"/>
  <c r="X2420" i="5" s="1"/>
  <c r="E2421" i="5"/>
  <c r="E2422" i="5"/>
  <c r="E2423" i="5"/>
  <c r="E2424" i="5"/>
  <c r="E2425" i="5"/>
  <c r="E2426" i="5"/>
  <c r="X2426" i="5" s="1"/>
  <c r="E2427" i="5"/>
  <c r="X2427" i="5" s="1"/>
  <c r="E2428" i="5"/>
  <c r="E2429" i="5"/>
  <c r="X2429" i="5" s="1"/>
  <c r="E2430" i="5"/>
  <c r="X2430" i="5" s="1"/>
  <c r="E2431" i="5"/>
  <c r="X2431" i="5" s="1"/>
  <c r="E2432" i="5"/>
  <c r="X2432" i="5" s="1"/>
  <c r="E2433" i="5"/>
  <c r="E2434" i="5"/>
  <c r="E2435" i="5"/>
  <c r="X2435" i="5" s="1"/>
  <c r="E2436" i="5"/>
  <c r="E2437" i="5"/>
  <c r="E2438" i="5"/>
  <c r="X2438" i="5" s="1"/>
  <c r="E2439" i="5"/>
  <c r="X2439" i="5" s="1"/>
  <c r="E2440" i="5"/>
  <c r="E2441" i="5"/>
  <c r="X2441" i="5" s="1"/>
  <c r="E2442" i="5"/>
  <c r="X2442" i="5" s="1"/>
  <c r="E2443" i="5"/>
  <c r="X2443" i="5" s="1"/>
  <c r="E2444" i="5"/>
  <c r="X2444" i="5" s="1"/>
  <c r="E2445" i="5"/>
  <c r="E2446" i="5"/>
  <c r="E2447" i="5"/>
  <c r="E2448" i="5"/>
  <c r="E2449" i="5"/>
  <c r="E2450" i="5"/>
  <c r="X2450" i="5" s="1"/>
  <c r="E2451" i="5"/>
  <c r="X2451" i="5" s="1"/>
  <c r="E2452" i="5"/>
  <c r="E2453" i="5"/>
  <c r="X2453" i="5" s="1"/>
  <c r="E2454" i="5"/>
  <c r="X2454" i="5" s="1"/>
  <c r="E2455" i="5"/>
  <c r="X2455" i="5" s="1"/>
  <c r="E2456" i="5"/>
  <c r="X2456" i="5" s="1"/>
  <c r="E2457" i="5"/>
  <c r="E2458" i="5"/>
  <c r="E2459" i="5"/>
  <c r="X2459" i="5" s="1"/>
  <c r="E2460" i="5"/>
  <c r="E2461" i="5"/>
  <c r="E2462" i="5"/>
  <c r="X2462" i="5" s="1"/>
  <c r="E2463" i="5"/>
  <c r="X2463" i="5" s="1"/>
  <c r="E2464" i="5"/>
  <c r="E2465" i="5"/>
  <c r="X2465" i="5" s="1"/>
  <c r="E2466" i="5"/>
  <c r="X2466" i="5" s="1"/>
  <c r="E2467" i="5"/>
  <c r="X2467" i="5" s="1"/>
  <c r="E2468" i="5"/>
  <c r="X2468" i="5" s="1"/>
  <c r="E2469" i="5"/>
  <c r="E2470" i="5"/>
  <c r="E2471" i="5"/>
  <c r="E2472" i="5"/>
  <c r="E2473" i="5"/>
  <c r="E2474" i="5"/>
  <c r="X2474" i="5" s="1"/>
  <c r="E2475" i="5"/>
  <c r="X2475" i="5" s="1"/>
  <c r="E2476" i="5"/>
  <c r="E2477" i="5"/>
  <c r="X2477" i="5" s="1"/>
  <c r="E2478" i="5"/>
  <c r="X2478" i="5" s="1"/>
  <c r="E2479" i="5"/>
  <c r="X2479" i="5" s="1"/>
  <c r="E2480" i="5"/>
  <c r="X2480" i="5" s="1"/>
  <c r="E2481" i="5"/>
  <c r="E2482" i="5"/>
  <c r="E2483" i="5"/>
  <c r="X2483" i="5" s="1"/>
  <c r="E2484" i="5"/>
  <c r="E2485" i="5"/>
  <c r="E2486" i="5"/>
  <c r="X2486" i="5" s="1"/>
  <c r="E2487" i="5"/>
  <c r="X2487" i="5" s="1"/>
  <c r="E2488" i="5"/>
  <c r="E2489" i="5"/>
  <c r="X2489" i="5" s="1"/>
  <c r="E2490" i="5"/>
  <c r="X2490" i="5" s="1"/>
  <c r="E2491" i="5"/>
  <c r="X2491" i="5" s="1"/>
  <c r="E2492" i="5"/>
  <c r="X2492" i="5" s="1"/>
  <c r="E2493" i="5"/>
  <c r="E2494" i="5"/>
  <c r="E2495" i="5"/>
  <c r="X2495" i="5" s="1"/>
  <c r="E2496" i="5"/>
  <c r="E2497" i="5"/>
  <c r="E2498" i="5"/>
  <c r="X2498" i="5" s="1"/>
  <c r="E2499" i="5"/>
  <c r="X2499" i="5" s="1"/>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J29" i="6"/>
  <c r="I30" i="6"/>
  <c r="J30" i="6"/>
  <c r="I31" i="6"/>
  <c r="C31" i="6" s="1"/>
  <c r="J31" i="6"/>
  <c r="I33" i="6"/>
  <c r="J33" i="6"/>
  <c r="I34" i="6"/>
  <c r="J34" i="6"/>
  <c r="I35" i="6"/>
  <c r="J35" i="6"/>
  <c r="I36" i="6"/>
  <c r="J36" i="6"/>
  <c r="I38" i="6"/>
  <c r="J38" i="6"/>
  <c r="I39" i="6"/>
  <c r="J39" i="6"/>
  <c r="I40" i="6"/>
  <c r="C40" i="6" s="1"/>
  <c r="J40" i="6"/>
  <c r="I41" i="6"/>
  <c r="C41" i="6" s="1"/>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1" i="5"/>
  <c r="X12" i="5"/>
  <c r="X13" i="5"/>
  <c r="X16" i="5"/>
  <c r="X21" i="5"/>
  <c r="X23" i="5"/>
  <c r="X24" i="5"/>
  <c r="X25" i="5"/>
  <c r="X28" i="5"/>
  <c r="X33" i="5"/>
  <c r="X35" i="5"/>
  <c r="X36" i="5"/>
  <c r="X37" i="5"/>
  <c r="X40" i="5"/>
  <c r="X45" i="5"/>
  <c r="X47" i="5"/>
  <c r="X48" i="5"/>
  <c r="X49" i="5"/>
  <c r="X52" i="5"/>
  <c r="X54" i="5"/>
  <c r="X57" i="5"/>
  <c r="X59" i="5"/>
  <c r="X60" i="5"/>
  <c r="X61" i="5"/>
  <c r="X64" i="5"/>
  <c r="X69" i="5"/>
  <c r="X71" i="5"/>
  <c r="X72" i="5"/>
  <c r="X73" i="5"/>
  <c r="X76" i="5"/>
  <c r="X81" i="5"/>
  <c r="X83" i="5"/>
  <c r="X84" i="5"/>
  <c r="X85" i="5"/>
  <c r="X88" i="5"/>
  <c r="X90" i="5"/>
  <c r="X93" i="5"/>
  <c r="X95" i="5"/>
  <c r="X96" i="5"/>
  <c r="X97" i="5"/>
  <c r="X100" i="5"/>
  <c r="X105" i="5"/>
  <c r="X107" i="5"/>
  <c r="X108" i="5"/>
  <c r="X109" i="5"/>
  <c r="X112" i="5"/>
  <c r="X117" i="5"/>
  <c r="X119" i="5"/>
  <c r="X120" i="5"/>
  <c r="X121" i="5"/>
  <c r="X124" i="5"/>
  <c r="X129" i="5"/>
  <c r="X131" i="5"/>
  <c r="X132" i="5"/>
  <c r="X133" i="5"/>
  <c r="X136" i="5"/>
  <c r="X137" i="5"/>
  <c r="X141" i="5"/>
  <c r="X143" i="5"/>
  <c r="X144" i="5"/>
  <c r="X145" i="5"/>
  <c r="X148" i="5"/>
  <c r="X153" i="5"/>
  <c r="X155" i="5"/>
  <c r="X156" i="5"/>
  <c r="X157" i="5"/>
  <c r="X160" i="5"/>
  <c r="X165" i="5"/>
  <c r="X167" i="5"/>
  <c r="X168" i="5"/>
  <c r="X169" i="5"/>
  <c r="X172" i="5"/>
  <c r="X177" i="5"/>
  <c r="X179" i="5"/>
  <c r="X180" i="5"/>
  <c r="X181" i="5"/>
  <c r="X184" i="5"/>
  <c r="X189" i="5"/>
  <c r="X191" i="5"/>
  <c r="X192" i="5"/>
  <c r="X193" i="5"/>
  <c r="X196" i="5"/>
  <c r="X197" i="5"/>
  <c r="X198" i="5"/>
  <c r="X201" i="5"/>
  <c r="X203" i="5"/>
  <c r="X204" i="5"/>
  <c r="X205" i="5"/>
  <c r="X208" i="5"/>
  <c r="X213" i="5"/>
  <c r="X215" i="5"/>
  <c r="X216" i="5"/>
  <c r="X217" i="5"/>
  <c r="X220" i="5"/>
  <c r="X225" i="5"/>
  <c r="X227" i="5"/>
  <c r="X228" i="5"/>
  <c r="X229" i="5"/>
  <c r="X232" i="5"/>
  <c r="X237" i="5"/>
  <c r="X239" i="5"/>
  <c r="X240" i="5"/>
  <c r="X241" i="5"/>
  <c r="X244" i="5"/>
  <c r="X249" i="5"/>
  <c r="X251" i="5"/>
  <c r="X252" i="5"/>
  <c r="X253" i="5"/>
  <c r="X256" i="5"/>
  <c r="X261" i="5"/>
  <c r="X263" i="5"/>
  <c r="X264" i="5"/>
  <c r="X265" i="5"/>
  <c r="X268" i="5"/>
  <c r="X273" i="5"/>
  <c r="X275" i="5"/>
  <c r="X276" i="5"/>
  <c r="X277" i="5"/>
  <c r="X280" i="5"/>
  <c r="X285" i="5"/>
  <c r="X287" i="5"/>
  <c r="X288" i="5"/>
  <c r="X289" i="5"/>
  <c r="X292" i="5"/>
  <c r="X297" i="5"/>
  <c r="X299" i="5"/>
  <c r="X300" i="5"/>
  <c r="X301" i="5"/>
  <c r="X304" i="5"/>
  <c r="X309" i="5"/>
  <c r="X311" i="5"/>
  <c r="X312" i="5"/>
  <c r="X313" i="5"/>
  <c r="X316" i="5"/>
  <c r="X318" i="5"/>
  <c r="X321" i="5"/>
  <c r="X323" i="5"/>
  <c r="X324" i="5"/>
  <c r="X325" i="5"/>
  <c r="X328" i="5"/>
  <c r="X333" i="5"/>
  <c r="X335" i="5"/>
  <c r="X336" i="5"/>
  <c r="X337" i="5"/>
  <c r="X340" i="5"/>
  <c r="X345" i="5"/>
  <c r="X347" i="5"/>
  <c r="X348" i="5"/>
  <c r="X349" i="5"/>
  <c r="X352" i="5"/>
  <c r="X353" i="5"/>
  <c r="X357" i="5"/>
  <c r="X359" i="5"/>
  <c r="X360" i="5"/>
  <c r="X361" i="5"/>
  <c r="X364" i="5"/>
  <c r="X369" i="5"/>
  <c r="X371" i="5"/>
  <c r="X372" i="5"/>
  <c r="X373" i="5"/>
  <c r="X376" i="5"/>
  <c r="X378" i="5"/>
  <c r="X381" i="5"/>
  <c r="X383" i="5"/>
  <c r="X384" i="5"/>
  <c r="X385" i="5"/>
  <c r="X388" i="5"/>
  <c r="X393" i="5"/>
  <c r="X395" i="5"/>
  <c r="X396" i="5"/>
  <c r="X397" i="5"/>
  <c r="X400" i="5"/>
  <c r="X405" i="5"/>
  <c r="X407" i="5"/>
  <c r="X408" i="5"/>
  <c r="X409" i="5"/>
  <c r="X412" i="5"/>
  <c r="X417" i="5"/>
  <c r="X419" i="5"/>
  <c r="X420" i="5"/>
  <c r="X421" i="5"/>
  <c r="X424" i="5"/>
  <c r="X429" i="5"/>
  <c r="X432" i="5"/>
  <c r="X433" i="5"/>
  <c r="X436" i="5"/>
  <c r="X441" i="5"/>
  <c r="X444" i="5"/>
  <c r="X445" i="5"/>
  <c r="X448" i="5"/>
  <c r="X453" i="5"/>
  <c r="X455" i="5"/>
  <c r="X456" i="5"/>
  <c r="X457" i="5"/>
  <c r="X458" i="5"/>
  <c r="X460" i="5"/>
  <c r="X465" i="5"/>
  <c r="X467" i="5"/>
  <c r="X468" i="5"/>
  <c r="X469" i="5"/>
  <c r="X472" i="5"/>
  <c r="X477" i="5"/>
  <c r="X480" i="5"/>
  <c r="X481" i="5"/>
  <c r="X484" i="5"/>
  <c r="X486" i="5"/>
  <c r="X489" i="5"/>
  <c r="X491" i="5"/>
  <c r="X492" i="5"/>
  <c r="X493" i="5"/>
  <c r="X496" i="5"/>
  <c r="X501" i="5"/>
  <c r="X504" i="5"/>
  <c r="X505" i="5"/>
  <c r="X508" i="5"/>
  <c r="X509" i="5"/>
  <c r="X513" i="5"/>
  <c r="X515" i="5"/>
  <c r="X516" i="5"/>
  <c r="X517" i="5"/>
  <c r="X520" i="5"/>
  <c r="X524" i="5"/>
  <c r="X525" i="5"/>
  <c r="X528" i="5"/>
  <c r="X529" i="5"/>
  <c r="X532" i="5"/>
  <c r="X537" i="5"/>
  <c r="X539" i="5"/>
  <c r="X540" i="5"/>
  <c r="X541" i="5"/>
  <c r="X544" i="5"/>
  <c r="X549" i="5"/>
  <c r="X551" i="5"/>
  <c r="X552" i="5"/>
  <c r="X553" i="5"/>
  <c r="X556" i="5"/>
  <c r="X561" i="5"/>
  <c r="X563" i="5"/>
  <c r="X564" i="5"/>
  <c r="X565" i="5"/>
  <c r="X568" i="5"/>
  <c r="X573" i="5"/>
  <c r="X576" i="5"/>
  <c r="X577" i="5"/>
  <c r="X580" i="5"/>
  <c r="X585" i="5"/>
  <c r="X587" i="5"/>
  <c r="X588" i="5"/>
  <c r="X589" i="5"/>
  <c r="X592" i="5"/>
  <c r="X597" i="5"/>
  <c r="X599" i="5"/>
  <c r="X600" i="5"/>
  <c r="X601" i="5"/>
  <c r="X604" i="5"/>
  <c r="X606" i="5"/>
  <c r="X609" i="5"/>
  <c r="X611" i="5"/>
  <c r="X612" i="5"/>
  <c r="X613" i="5"/>
  <c r="X616" i="5"/>
  <c r="X621" i="5"/>
  <c r="X623" i="5"/>
  <c r="X624" i="5"/>
  <c r="X625" i="5"/>
  <c r="X628" i="5"/>
  <c r="X633" i="5"/>
  <c r="X636" i="5"/>
  <c r="X637" i="5"/>
  <c r="X640" i="5"/>
  <c r="X645" i="5"/>
  <c r="X648" i="5"/>
  <c r="X649" i="5"/>
  <c r="X652" i="5"/>
  <c r="X657" i="5"/>
  <c r="X659" i="5"/>
  <c r="X660" i="5"/>
  <c r="X661" i="5"/>
  <c r="X664" i="5"/>
  <c r="X669" i="5"/>
  <c r="X672" i="5"/>
  <c r="X673" i="5"/>
  <c r="X676" i="5"/>
  <c r="X681" i="5"/>
  <c r="X683" i="5"/>
  <c r="X684" i="5"/>
  <c r="X685" i="5"/>
  <c r="X688" i="5"/>
  <c r="X693" i="5"/>
  <c r="X695" i="5"/>
  <c r="X696" i="5"/>
  <c r="X697" i="5"/>
  <c r="X700" i="5"/>
  <c r="X705" i="5"/>
  <c r="X708" i="5"/>
  <c r="X709" i="5"/>
  <c r="X710" i="5"/>
  <c r="X712" i="5"/>
  <c r="X717" i="5"/>
  <c r="X719" i="5"/>
  <c r="X720" i="5"/>
  <c r="X721" i="5"/>
  <c r="X724" i="5"/>
  <c r="X729" i="5"/>
  <c r="X732" i="5"/>
  <c r="X733" i="5"/>
  <c r="X736" i="5"/>
  <c r="X741" i="5"/>
  <c r="X743" i="5"/>
  <c r="X744" i="5"/>
  <c r="X745" i="5"/>
  <c r="X748" i="5"/>
  <c r="X753" i="5"/>
  <c r="X756" i="5"/>
  <c r="X757" i="5"/>
  <c r="X760" i="5"/>
  <c r="X765" i="5"/>
  <c r="X767" i="5"/>
  <c r="X768" i="5"/>
  <c r="X769" i="5"/>
  <c r="X772" i="5"/>
  <c r="X777" i="5"/>
  <c r="X780" i="5"/>
  <c r="X781" i="5"/>
  <c r="X784" i="5"/>
  <c r="X789" i="5"/>
  <c r="X791" i="5"/>
  <c r="X792" i="5"/>
  <c r="X793" i="5"/>
  <c r="X796" i="5"/>
  <c r="X801" i="5"/>
  <c r="X804" i="5"/>
  <c r="X805" i="5"/>
  <c r="X808" i="5"/>
  <c r="X813" i="5"/>
  <c r="X815" i="5"/>
  <c r="X816" i="5"/>
  <c r="X817" i="5"/>
  <c r="X820" i="5"/>
  <c r="X825" i="5"/>
  <c r="X828" i="5"/>
  <c r="X829" i="5"/>
  <c r="X832" i="5"/>
  <c r="X837" i="5"/>
  <c r="X839" i="5"/>
  <c r="X840" i="5"/>
  <c r="X841" i="5"/>
  <c r="X844" i="5"/>
  <c r="X849" i="5"/>
  <c r="X851" i="5"/>
  <c r="X852" i="5"/>
  <c r="X853" i="5"/>
  <c r="X856" i="5"/>
  <c r="X861" i="5"/>
  <c r="X864" i="5"/>
  <c r="X865" i="5"/>
  <c r="X868" i="5"/>
  <c r="X873" i="5"/>
  <c r="X876" i="5"/>
  <c r="X877" i="5"/>
  <c r="X880" i="5"/>
  <c r="X885" i="5"/>
  <c r="X887" i="5"/>
  <c r="X888" i="5"/>
  <c r="X889" i="5"/>
  <c r="X892" i="5"/>
  <c r="X897" i="5"/>
  <c r="X899" i="5"/>
  <c r="X900" i="5"/>
  <c r="X901" i="5"/>
  <c r="X904" i="5"/>
  <c r="X909" i="5"/>
  <c r="X912" i="5"/>
  <c r="X913" i="5"/>
  <c r="X916" i="5"/>
  <c r="X921" i="5"/>
  <c r="X923" i="5"/>
  <c r="X924" i="5"/>
  <c r="X925" i="5"/>
  <c r="X928" i="5"/>
  <c r="X933" i="5"/>
  <c r="X936" i="5"/>
  <c r="X937" i="5"/>
  <c r="X940" i="5"/>
  <c r="X945" i="5"/>
  <c r="X947" i="5"/>
  <c r="X948" i="5"/>
  <c r="X949" i="5"/>
  <c r="X952" i="5"/>
  <c r="X957" i="5"/>
  <c r="X960" i="5"/>
  <c r="X961" i="5"/>
  <c r="X964" i="5"/>
  <c r="X969" i="5"/>
  <c r="X971" i="5"/>
  <c r="X972" i="5"/>
  <c r="X973" i="5"/>
  <c r="X976" i="5"/>
  <c r="X981" i="5"/>
  <c r="X984" i="5"/>
  <c r="X985" i="5"/>
  <c r="X988" i="5"/>
  <c r="X993" i="5"/>
  <c r="X995" i="5"/>
  <c r="X996" i="5"/>
  <c r="X997" i="5"/>
  <c r="X1000" i="5"/>
  <c r="X1005" i="5"/>
  <c r="X1008" i="5"/>
  <c r="X1009" i="5"/>
  <c r="X1012" i="5"/>
  <c r="X1017" i="5"/>
  <c r="X1018" i="5"/>
  <c r="X1019" i="5"/>
  <c r="X1020" i="5"/>
  <c r="X1021" i="5"/>
  <c r="X1024" i="5"/>
  <c r="X1029" i="5"/>
  <c r="X1030" i="5"/>
  <c r="X1032" i="5"/>
  <c r="X1033" i="5"/>
  <c r="X1036" i="5"/>
  <c r="X1041" i="5"/>
  <c r="X1042" i="5"/>
  <c r="X1043" i="5"/>
  <c r="X1044" i="5"/>
  <c r="X1045" i="5"/>
  <c r="X1048" i="5"/>
  <c r="X1053" i="5"/>
  <c r="X1054" i="5"/>
  <c r="X1056" i="5"/>
  <c r="X1057" i="5"/>
  <c r="X1060" i="5"/>
  <c r="X1065" i="5"/>
  <c r="X1066" i="5"/>
  <c r="X1067" i="5"/>
  <c r="X1068" i="5"/>
  <c r="X1069" i="5"/>
  <c r="X1072" i="5"/>
  <c r="X1077" i="5"/>
  <c r="X1078" i="5"/>
  <c r="X1079" i="5"/>
  <c r="X1080" i="5"/>
  <c r="X1081" i="5"/>
  <c r="X1084" i="5"/>
  <c r="X1089" i="5"/>
  <c r="X1090" i="5"/>
  <c r="X1091" i="5"/>
  <c r="X1092" i="5"/>
  <c r="X1093" i="5"/>
  <c r="X1096" i="5"/>
  <c r="X1101" i="5"/>
  <c r="X1102" i="5"/>
  <c r="X1103" i="5"/>
  <c r="X1104" i="5"/>
  <c r="X1105" i="5"/>
  <c r="X1108" i="5"/>
  <c r="X1113" i="5"/>
  <c r="X1114" i="5"/>
  <c r="X1115" i="5"/>
  <c r="X1116" i="5"/>
  <c r="X1117" i="5"/>
  <c r="X1120" i="5"/>
  <c r="X1125" i="5"/>
  <c r="X1126" i="5"/>
  <c r="X1127" i="5"/>
  <c r="X1128" i="5"/>
  <c r="X1129" i="5"/>
  <c r="X1132" i="5"/>
  <c r="X1137" i="5"/>
  <c r="X1138" i="5"/>
  <c r="X1140" i="5"/>
  <c r="X1141" i="5"/>
  <c r="X1144" i="5"/>
  <c r="X1149" i="5"/>
  <c r="X1150" i="5"/>
  <c r="X1151" i="5"/>
  <c r="X1152" i="5"/>
  <c r="X1153" i="5"/>
  <c r="X1156" i="5"/>
  <c r="X1161" i="5"/>
  <c r="X1162" i="5"/>
  <c r="X1164" i="5"/>
  <c r="X1165" i="5"/>
  <c r="X1168" i="5"/>
  <c r="X1173" i="5"/>
  <c r="X1174" i="5"/>
  <c r="X1175" i="5"/>
  <c r="X1176" i="5"/>
  <c r="X1177" i="5"/>
  <c r="X1180" i="5"/>
  <c r="X1181" i="5"/>
  <c r="X1185" i="5"/>
  <c r="X1186" i="5"/>
  <c r="X1188" i="5"/>
  <c r="X1189" i="5"/>
  <c r="X1192" i="5"/>
  <c r="X1197" i="5"/>
  <c r="X1198" i="5"/>
  <c r="X1199" i="5"/>
  <c r="X1200" i="5"/>
  <c r="X1201" i="5"/>
  <c r="X1204" i="5"/>
  <c r="X1209" i="5"/>
  <c r="X1210" i="5"/>
  <c r="X1211" i="5"/>
  <c r="X1212" i="5"/>
  <c r="X1213" i="5"/>
  <c r="X1216" i="5"/>
  <c r="X1221" i="5"/>
  <c r="X1222" i="5"/>
  <c r="X1224" i="5"/>
  <c r="X1225" i="5"/>
  <c r="X1228" i="5"/>
  <c r="X1233" i="5"/>
  <c r="X1234" i="5"/>
  <c r="X1236" i="5"/>
  <c r="X1237" i="5"/>
  <c r="X1240" i="5"/>
  <c r="X1245" i="5"/>
  <c r="X1246" i="5"/>
  <c r="X1248" i="5"/>
  <c r="X1249" i="5"/>
  <c r="X1252" i="5"/>
  <c r="X1257" i="5"/>
  <c r="X1258" i="5"/>
  <c r="X1260" i="5"/>
  <c r="X1261" i="5"/>
  <c r="X1264" i="5"/>
  <c r="X1269" i="5"/>
  <c r="X1270" i="5"/>
  <c r="X1272" i="5"/>
  <c r="X1273" i="5"/>
  <c r="X1276" i="5"/>
  <c r="X1281" i="5"/>
  <c r="X1282" i="5"/>
  <c r="X1283" i="5"/>
  <c r="X1284" i="5"/>
  <c r="X1285" i="5"/>
  <c r="X1288" i="5"/>
  <c r="X1293" i="5"/>
  <c r="X1294" i="5"/>
  <c r="X1296" i="5"/>
  <c r="X1297" i="5"/>
  <c r="X1300" i="5"/>
  <c r="X1305" i="5"/>
  <c r="X1306" i="5"/>
  <c r="X1307" i="5"/>
  <c r="X1308" i="5"/>
  <c r="X1309" i="5"/>
  <c r="X1312" i="5"/>
  <c r="X1317" i="5"/>
  <c r="X1318" i="5"/>
  <c r="X1320" i="5"/>
  <c r="X1321" i="5"/>
  <c r="X1324" i="5"/>
  <c r="X1329" i="5"/>
  <c r="X1330" i="5"/>
  <c r="X1331" i="5"/>
  <c r="X1332" i="5"/>
  <c r="X1333" i="5"/>
  <c r="X1336" i="5"/>
  <c r="X1337" i="5"/>
  <c r="X1341" i="5"/>
  <c r="X1342" i="5"/>
  <c r="X1344" i="5"/>
  <c r="X1345" i="5"/>
  <c r="X1348" i="5"/>
  <c r="X1353" i="5"/>
  <c r="X1354" i="5"/>
  <c r="X1356" i="5"/>
  <c r="X1357" i="5"/>
  <c r="X1360" i="5"/>
  <c r="X1365" i="5"/>
  <c r="X1366" i="5"/>
  <c r="X1368" i="5"/>
  <c r="X1369" i="5"/>
  <c r="X1372" i="5"/>
  <c r="X1377" i="5"/>
  <c r="X1378" i="5"/>
  <c r="X1380" i="5"/>
  <c r="X1381" i="5"/>
  <c r="X1384" i="5"/>
  <c r="X1389" i="5"/>
  <c r="X1390" i="5"/>
  <c r="X1392" i="5"/>
  <c r="X1393" i="5"/>
  <c r="X1396" i="5"/>
  <c r="X1401" i="5"/>
  <c r="X1402" i="5"/>
  <c r="X1403" i="5"/>
  <c r="X1404" i="5"/>
  <c r="X1405" i="5"/>
  <c r="X1408" i="5"/>
  <c r="X1413" i="5"/>
  <c r="X1414" i="5"/>
  <c r="X1415" i="5"/>
  <c r="X1416" i="5"/>
  <c r="X1417" i="5"/>
  <c r="X1420" i="5"/>
  <c r="X1425" i="5"/>
  <c r="X1426" i="5"/>
  <c r="X1428" i="5"/>
  <c r="X1429" i="5"/>
  <c r="X1432" i="5"/>
  <c r="X1437" i="5"/>
  <c r="X1438" i="5"/>
  <c r="X1439" i="5"/>
  <c r="X1440" i="5"/>
  <c r="X1441" i="5"/>
  <c r="X1444" i="5"/>
  <c r="X1449" i="5"/>
  <c r="X1450" i="5"/>
  <c r="X1451" i="5"/>
  <c r="X1452" i="5"/>
  <c r="X1453" i="5"/>
  <c r="X1456" i="5"/>
  <c r="X1461" i="5"/>
  <c r="X1462" i="5"/>
  <c r="X1463" i="5"/>
  <c r="X1464" i="5"/>
  <c r="X1465" i="5"/>
  <c r="X1468" i="5"/>
  <c r="X1473" i="5"/>
  <c r="X1474" i="5"/>
  <c r="X1476" i="5"/>
  <c r="X1477" i="5"/>
  <c r="X1480" i="5"/>
  <c r="X1485" i="5"/>
  <c r="X1486" i="5"/>
  <c r="X1488" i="5"/>
  <c r="X1489" i="5"/>
  <c r="X1492" i="5"/>
  <c r="X1497" i="5"/>
  <c r="X1498" i="5"/>
  <c r="X1499" i="5"/>
  <c r="X1500" i="5"/>
  <c r="X1501" i="5"/>
  <c r="X1504" i="5"/>
  <c r="X1509" i="5"/>
  <c r="X1510" i="5"/>
  <c r="X1512" i="5"/>
  <c r="X1513" i="5"/>
  <c r="X1516" i="5"/>
  <c r="X1521" i="5"/>
  <c r="X1522" i="5"/>
  <c r="X1523" i="5"/>
  <c r="X1524" i="5"/>
  <c r="X1525" i="5"/>
  <c r="X1528" i="5"/>
  <c r="X1529" i="5"/>
  <c r="X1533" i="5"/>
  <c r="X1534" i="5"/>
  <c r="X1536" i="5"/>
  <c r="X1537" i="5"/>
  <c r="X1540" i="5"/>
  <c r="X1545" i="5"/>
  <c r="X1546" i="5"/>
  <c r="X1547" i="5"/>
  <c r="X1548" i="5"/>
  <c r="X1549" i="5"/>
  <c r="X1552" i="5"/>
  <c r="X1557" i="5"/>
  <c r="X1558" i="5"/>
  <c r="X1559" i="5"/>
  <c r="X1560" i="5"/>
  <c r="X1561" i="5"/>
  <c r="X1564" i="5"/>
  <c r="X1565" i="5"/>
  <c r="X1569" i="5"/>
  <c r="X1570" i="5"/>
  <c r="X1572" i="5"/>
  <c r="X1573" i="5"/>
  <c r="X1576" i="5"/>
  <c r="X1581" i="5"/>
  <c r="X1582" i="5"/>
  <c r="X1584" i="5"/>
  <c r="X1585" i="5"/>
  <c r="X1588" i="5"/>
  <c r="X1593" i="5"/>
  <c r="X1594" i="5"/>
  <c r="X1596" i="5"/>
  <c r="X1597" i="5"/>
  <c r="X1600" i="5"/>
  <c r="X1605" i="5"/>
  <c r="X1606" i="5"/>
  <c r="X1608" i="5"/>
  <c r="X1609" i="5"/>
  <c r="X1612" i="5"/>
  <c r="X1617" i="5"/>
  <c r="X1618" i="5"/>
  <c r="X1620" i="5"/>
  <c r="X1621" i="5"/>
  <c r="X1622" i="5"/>
  <c r="X1624" i="5"/>
  <c r="X1629" i="5"/>
  <c r="X1630" i="5"/>
  <c r="X1631" i="5"/>
  <c r="X1632" i="5"/>
  <c r="X1633" i="5"/>
  <c r="X1636" i="5"/>
  <c r="X1641" i="5"/>
  <c r="X1642" i="5"/>
  <c r="X1644" i="5"/>
  <c r="X1645" i="5"/>
  <c r="X1648" i="5"/>
  <c r="X1653" i="5"/>
  <c r="X1654" i="5"/>
  <c r="X1655" i="5"/>
  <c r="X1656" i="5"/>
  <c r="X1657" i="5"/>
  <c r="X1660" i="5"/>
  <c r="X1665" i="5"/>
  <c r="X1666" i="5"/>
  <c r="X1668" i="5"/>
  <c r="X1669" i="5"/>
  <c r="X1672" i="5"/>
  <c r="X1677" i="5"/>
  <c r="X1678" i="5"/>
  <c r="X1679" i="5"/>
  <c r="X1680" i="5"/>
  <c r="X1681" i="5"/>
  <c r="X1684" i="5"/>
  <c r="X1689" i="5"/>
  <c r="X1690" i="5"/>
  <c r="X1692" i="5"/>
  <c r="X1693" i="5"/>
  <c r="X1696" i="5"/>
  <c r="X1701" i="5"/>
  <c r="X1702" i="5"/>
  <c r="X1703" i="5"/>
  <c r="X1704" i="5"/>
  <c r="X1705" i="5"/>
  <c r="X1708" i="5"/>
  <c r="X1709" i="5"/>
  <c r="X1713" i="5"/>
  <c r="X1714" i="5"/>
  <c r="X1716" i="5"/>
  <c r="X1717" i="5"/>
  <c r="X1720" i="5"/>
  <c r="X1725" i="5"/>
  <c r="X1726" i="5"/>
  <c r="X1727" i="5"/>
  <c r="X1728" i="5"/>
  <c r="X1729" i="5"/>
  <c r="X1732" i="5"/>
  <c r="X1737" i="5"/>
  <c r="X1738" i="5"/>
  <c r="X1739" i="5"/>
  <c r="X1740" i="5"/>
  <c r="X1741" i="5"/>
  <c r="X1744" i="5"/>
  <c r="X1749" i="5"/>
  <c r="X1750" i="5"/>
  <c r="X1752" i="5"/>
  <c r="X1753" i="5"/>
  <c r="X1756" i="5"/>
  <c r="X1761" i="5"/>
  <c r="X1762" i="5"/>
  <c r="X1763" i="5"/>
  <c r="X1764" i="5"/>
  <c r="X1765" i="5"/>
  <c r="X1768" i="5"/>
  <c r="X1773" i="5"/>
  <c r="X1774" i="5"/>
  <c r="X1776" i="5"/>
  <c r="X1777" i="5"/>
  <c r="X1780" i="5"/>
  <c r="X1785" i="5"/>
  <c r="X1786" i="5"/>
  <c r="X1787" i="5"/>
  <c r="X1788" i="5"/>
  <c r="X1789" i="5"/>
  <c r="X1792" i="5"/>
  <c r="X1797" i="5"/>
  <c r="X1798" i="5"/>
  <c r="X1800" i="5"/>
  <c r="X1801" i="5"/>
  <c r="X1804" i="5"/>
  <c r="X1809" i="5"/>
  <c r="X1810" i="5"/>
  <c r="X1811" i="5"/>
  <c r="X1812" i="5"/>
  <c r="X1813" i="5"/>
  <c r="X1816" i="5"/>
  <c r="X1821" i="5"/>
  <c r="X1822" i="5"/>
  <c r="X1823" i="5"/>
  <c r="X1824" i="5"/>
  <c r="X1825" i="5"/>
  <c r="X1828" i="5"/>
  <c r="X1829" i="5"/>
  <c r="X1833" i="5"/>
  <c r="X1834" i="5"/>
  <c r="X1836" i="5"/>
  <c r="X1837" i="5"/>
  <c r="X1840" i="5"/>
  <c r="X1845" i="5"/>
  <c r="X1846" i="5"/>
  <c r="X1848" i="5"/>
  <c r="X1849" i="5"/>
  <c r="X1852" i="5"/>
  <c r="X1857" i="5"/>
  <c r="X1858" i="5"/>
  <c r="X1860" i="5"/>
  <c r="X1861" i="5"/>
  <c r="X1864" i="5"/>
  <c r="X1869" i="5"/>
  <c r="X1870" i="5"/>
  <c r="X1871" i="5"/>
  <c r="X1872" i="5"/>
  <c r="X1873" i="5"/>
  <c r="X1876" i="5"/>
  <c r="X1881" i="5"/>
  <c r="X1882" i="5"/>
  <c r="X1883" i="5"/>
  <c r="X1884" i="5"/>
  <c r="X1885" i="5"/>
  <c r="X1888" i="5"/>
  <c r="X1893" i="5"/>
  <c r="X1894" i="5"/>
  <c r="X1895" i="5"/>
  <c r="X1896" i="5"/>
  <c r="X1897" i="5"/>
  <c r="X1900" i="5"/>
  <c r="X1905" i="5"/>
  <c r="X1906" i="5"/>
  <c r="X1908" i="5"/>
  <c r="X1909" i="5"/>
  <c r="X1912" i="5"/>
  <c r="X1917" i="5"/>
  <c r="X1918" i="5"/>
  <c r="X1919" i="5"/>
  <c r="X1920" i="5"/>
  <c r="X1921" i="5"/>
  <c r="X1924" i="5"/>
  <c r="X1929" i="5"/>
  <c r="X1930" i="5"/>
  <c r="X1932" i="5"/>
  <c r="X1933" i="5"/>
  <c r="X1936" i="5"/>
  <c r="X1941" i="5"/>
  <c r="X1942" i="5"/>
  <c r="X1943" i="5"/>
  <c r="X1944" i="5"/>
  <c r="X1945" i="5"/>
  <c r="X1948" i="5"/>
  <c r="X1953" i="5"/>
  <c r="X1954" i="5"/>
  <c r="X1955" i="5"/>
  <c r="X1956" i="5"/>
  <c r="X1957" i="5"/>
  <c r="X1960" i="5"/>
  <c r="X1965" i="5"/>
  <c r="X1966" i="5"/>
  <c r="X1968" i="5"/>
  <c r="X1969" i="5"/>
  <c r="X1972" i="5"/>
  <c r="X1977" i="5"/>
  <c r="X1978" i="5"/>
  <c r="X1980" i="5"/>
  <c r="X1981" i="5"/>
  <c r="X1984" i="5"/>
  <c r="X1989" i="5"/>
  <c r="X1990" i="5"/>
  <c r="X1991" i="5"/>
  <c r="X1992" i="5"/>
  <c r="X1993" i="5"/>
  <c r="X1996" i="5"/>
  <c r="X2001" i="5"/>
  <c r="X2002" i="5"/>
  <c r="X2003" i="5"/>
  <c r="X2004" i="5"/>
  <c r="X2005" i="5"/>
  <c r="X2008" i="5"/>
  <c r="X2013" i="5"/>
  <c r="X2014" i="5"/>
  <c r="X2016" i="5"/>
  <c r="X2017" i="5"/>
  <c r="X2020" i="5"/>
  <c r="X2025" i="5"/>
  <c r="X2026" i="5"/>
  <c r="X2027" i="5"/>
  <c r="X2028" i="5"/>
  <c r="X2029" i="5"/>
  <c r="X2032" i="5"/>
  <c r="X2037" i="5"/>
  <c r="X2038" i="5"/>
  <c r="X2040" i="5"/>
  <c r="X2041" i="5"/>
  <c r="X2044" i="5"/>
  <c r="X2049" i="5"/>
  <c r="X2050" i="5"/>
  <c r="X2051" i="5"/>
  <c r="X2052" i="5"/>
  <c r="X2053" i="5"/>
  <c r="X2056" i="5"/>
  <c r="X2061" i="5"/>
  <c r="X2062" i="5"/>
  <c r="X2064" i="5"/>
  <c r="X2065" i="5"/>
  <c r="X2068" i="5"/>
  <c r="X2073" i="5"/>
  <c r="X2074" i="5"/>
  <c r="X2075" i="5"/>
  <c r="X2076" i="5"/>
  <c r="X2077" i="5"/>
  <c r="X2080" i="5"/>
  <c r="X2085" i="5"/>
  <c r="X2086" i="5"/>
  <c r="X2088" i="5"/>
  <c r="X2089" i="5"/>
  <c r="X2092" i="5"/>
  <c r="X2097" i="5"/>
  <c r="X2098" i="5"/>
  <c r="X2099" i="5"/>
  <c r="X2100" i="5"/>
  <c r="X2101" i="5"/>
  <c r="X2104" i="5"/>
  <c r="X2109" i="5"/>
  <c r="X2110" i="5"/>
  <c r="X2111" i="5"/>
  <c r="X2112" i="5"/>
  <c r="X2113" i="5"/>
  <c r="X2116" i="5"/>
  <c r="X2121" i="5"/>
  <c r="X2122" i="5"/>
  <c r="X2123" i="5"/>
  <c r="X2124" i="5"/>
  <c r="X2125" i="5"/>
  <c r="X2128" i="5"/>
  <c r="X2133" i="5"/>
  <c r="X2134" i="5"/>
  <c r="X2135" i="5"/>
  <c r="X2136" i="5"/>
  <c r="X2137" i="5"/>
  <c r="X2140" i="5"/>
  <c r="X2145" i="5"/>
  <c r="X2146" i="5"/>
  <c r="X2148" i="5"/>
  <c r="X2149" i="5"/>
  <c r="X2152" i="5"/>
  <c r="X2157" i="5"/>
  <c r="X2158" i="5"/>
  <c r="X2159" i="5"/>
  <c r="X2160" i="5"/>
  <c r="X2161" i="5"/>
  <c r="X2164" i="5"/>
  <c r="X2169" i="5"/>
  <c r="X2170" i="5"/>
  <c r="X2172" i="5"/>
  <c r="X2173" i="5"/>
  <c r="X2176" i="5"/>
  <c r="X2181" i="5"/>
  <c r="X2182" i="5"/>
  <c r="X2183" i="5"/>
  <c r="X2184" i="5"/>
  <c r="X2185" i="5"/>
  <c r="X2188" i="5"/>
  <c r="X2193" i="5"/>
  <c r="X2194" i="5"/>
  <c r="X2196" i="5"/>
  <c r="X2197" i="5"/>
  <c r="X2200" i="5"/>
  <c r="X2205" i="5"/>
  <c r="X2206" i="5"/>
  <c r="X2207" i="5"/>
  <c r="X2208" i="5"/>
  <c r="X2209" i="5"/>
  <c r="X2212" i="5"/>
  <c r="X2217" i="5"/>
  <c r="X2218" i="5"/>
  <c r="X2220" i="5"/>
  <c r="X2221" i="5"/>
  <c r="X2224" i="5"/>
  <c r="X2229" i="5"/>
  <c r="X2230" i="5"/>
  <c r="X2231" i="5"/>
  <c r="X2232" i="5"/>
  <c r="X2233" i="5"/>
  <c r="X2236" i="5"/>
  <c r="X2237" i="5"/>
  <c r="X2241" i="5"/>
  <c r="X2242" i="5"/>
  <c r="X2244" i="5"/>
  <c r="X2245" i="5"/>
  <c r="X2248" i="5"/>
  <c r="X2253" i="5"/>
  <c r="X2254" i="5"/>
  <c r="X2256" i="5"/>
  <c r="X2257" i="5"/>
  <c r="X2260" i="5"/>
  <c r="X2265" i="5"/>
  <c r="X2266" i="5"/>
  <c r="X2267" i="5"/>
  <c r="X2268" i="5"/>
  <c r="X2269" i="5"/>
  <c r="X2272" i="5"/>
  <c r="X2273" i="5"/>
  <c r="X2277" i="5"/>
  <c r="X2278" i="5"/>
  <c r="X2280" i="5"/>
  <c r="X2281" i="5"/>
  <c r="X2284" i="5"/>
  <c r="X2289" i="5"/>
  <c r="X2290" i="5"/>
  <c r="X2291" i="5"/>
  <c r="X2292" i="5"/>
  <c r="X2293" i="5"/>
  <c r="X2296" i="5"/>
  <c r="X2301" i="5"/>
  <c r="X2302" i="5"/>
  <c r="X2304" i="5"/>
  <c r="X2305" i="5"/>
  <c r="X2308" i="5"/>
  <c r="X2313" i="5"/>
  <c r="X2314" i="5"/>
  <c r="X2315" i="5"/>
  <c r="X2316" i="5"/>
  <c r="X2317" i="5"/>
  <c r="X2320" i="5"/>
  <c r="X2325" i="5"/>
  <c r="X2326" i="5"/>
  <c r="X2328" i="5"/>
  <c r="X2329" i="5"/>
  <c r="X2332" i="5"/>
  <c r="X2337" i="5"/>
  <c r="X2338" i="5"/>
  <c r="X2339" i="5"/>
  <c r="X2340" i="5"/>
  <c r="X2341" i="5"/>
  <c r="X2344" i="5"/>
  <c r="X2349" i="5"/>
  <c r="X2350" i="5"/>
  <c r="X2352" i="5"/>
  <c r="X2353" i="5"/>
  <c r="X2356" i="5"/>
  <c r="X2361" i="5"/>
  <c r="X2362" i="5"/>
  <c r="X2364" i="5"/>
  <c r="X2365" i="5"/>
  <c r="X2368" i="5"/>
  <c r="X2373" i="5"/>
  <c r="X2374" i="5"/>
  <c r="X2375" i="5"/>
  <c r="X2376" i="5"/>
  <c r="X2377" i="5"/>
  <c r="X2380" i="5"/>
  <c r="X2385" i="5"/>
  <c r="X2386" i="5"/>
  <c r="X2388" i="5"/>
  <c r="X2389" i="5"/>
  <c r="X2392" i="5"/>
  <c r="X2397" i="5"/>
  <c r="X2398" i="5"/>
  <c r="X2399" i="5"/>
  <c r="X2400" i="5"/>
  <c r="X2401" i="5"/>
  <c r="X2404" i="5"/>
  <c r="X2409" i="5"/>
  <c r="X2410" i="5"/>
  <c r="X2412" i="5"/>
  <c r="X2413" i="5"/>
  <c r="X2416" i="5"/>
  <c r="X2421" i="5"/>
  <c r="X2422" i="5"/>
  <c r="X2423" i="5"/>
  <c r="X2424" i="5"/>
  <c r="X2425" i="5"/>
  <c r="X2428" i="5"/>
  <c r="X2433" i="5"/>
  <c r="X2434" i="5"/>
  <c r="X2436" i="5"/>
  <c r="X2437" i="5"/>
  <c r="X2440" i="5"/>
  <c r="X2445" i="5"/>
  <c r="X2446" i="5"/>
  <c r="X2447" i="5"/>
  <c r="X2448" i="5"/>
  <c r="X2449" i="5"/>
  <c r="X2452" i="5"/>
  <c r="X2457" i="5"/>
  <c r="X2458" i="5"/>
  <c r="X2460" i="5"/>
  <c r="X2461" i="5"/>
  <c r="X2464" i="5"/>
  <c r="X2469" i="5"/>
  <c r="X2470" i="5"/>
  <c r="X2471" i="5"/>
  <c r="X2472" i="5"/>
  <c r="X2473" i="5"/>
  <c r="X2476" i="5"/>
  <c r="X2481" i="5"/>
  <c r="X2482" i="5"/>
  <c r="X2484" i="5"/>
  <c r="X2485" i="5"/>
  <c r="X2488" i="5"/>
  <c r="X2493" i="5"/>
  <c r="X2494" i="5"/>
  <c r="X2496" i="5"/>
  <c r="X2497" i="5"/>
  <c r="X2500" i="5"/>
  <c r="I64" i="6"/>
  <c r="E4" i="8"/>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G52" i="6" s="1"/>
  <c r="P27" i="4"/>
  <c r="G53" i="6"/>
  <c r="B57" i="6"/>
  <c r="G57" i="6"/>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G21" i="6"/>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s="1"/>
  <c r="G48" i="6"/>
  <c r="B46" i="6"/>
  <c r="G46" i="6"/>
  <c r="B45" i="6"/>
  <c r="G45" i="6"/>
  <c r="B44" i="6"/>
  <c r="G44" i="6"/>
  <c r="B43" i="6"/>
  <c r="G43" i="6" s="1"/>
  <c r="B41" i="6"/>
  <c r="G41" i="6"/>
  <c r="B40" i="6"/>
  <c r="G40" i="6"/>
  <c r="B39" i="6"/>
  <c r="G39" i="6"/>
  <c r="B38" i="6"/>
  <c r="G38" i="6" s="1"/>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c r="H12" i="6" s="1"/>
  <c r="B11" i="6"/>
  <c r="G11" i="6" s="1"/>
  <c r="H11" i="6" s="1"/>
  <c r="B10" i="6"/>
  <c r="G10" i="6" s="1"/>
  <c r="H10" i="6" s="1"/>
  <c r="B9" i="6"/>
  <c r="G9" i="6"/>
  <c r="H9" i="6" s="1"/>
  <c r="D9" i="6" s="1"/>
  <c r="B8" i="6"/>
  <c r="G8" i="6"/>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93" i="5"/>
  <c r="F9" i="5"/>
  <c r="H9" i="5"/>
  <c r="J12" i="5"/>
  <c r="J15" i="5"/>
  <c r="J16" i="5"/>
  <c r="R10" i="5"/>
  <c r="I10" i="5"/>
  <c r="S69" i="5"/>
  <c r="S61" i="5"/>
  <c r="S45" i="5"/>
  <c r="S17" i="5"/>
  <c r="T15" i="5"/>
  <c r="S37" i="5"/>
  <c r="S21" i="5"/>
  <c r="T12" i="5"/>
  <c r="T13" i="5"/>
  <c r="T10" i="5"/>
  <c r="T9" i="5"/>
  <c r="T16"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56" i="4" s="1"/>
  <c r="A38" i="6" s="1"/>
  <c r="B3" i="6"/>
  <c r="A4" i="8"/>
  <c r="B22" i="3"/>
  <c r="B4" i="8"/>
  <c r="B34" i="4"/>
  <c r="B40" i="4"/>
  <c r="B58" i="4" s="1"/>
  <c r="A40" i="6" s="1"/>
  <c r="C3" i="6"/>
  <c r="I4" i="8"/>
  <c r="C46" i="6"/>
  <c r="C29" i="6"/>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F4" i="5"/>
  <c r="C4" i="8"/>
  <c r="A1" i="8"/>
  <c r="B27" i="4"/>
  <c r="A16" i="6" s="1"/>
  <c r="B79" i="4"/>
  <c r="A55" i="6" s="1"/>
  <c r="D1" i="6"/>
  <c r="C35" i="6"/>
  <c r="B5" i="7"/>
  <c r="C45" i="6"/>
  <c r="A64" i="2"/>
  <c r="A47" i="2"/>
  <c r="C36" i="6"/>
  <c r="H4" i="8"/>
  <c r="F4" i="8"/>
  <c r="B3" i="5"/>
  <c r="G4" i="8"/>
  <c r="I4" i="5"/>
  <c r="L4" i="5"/>
  <c r="B68" i="4"/>
  <c r="A47" i="6" s="1"/>
  <c r="A4" i="5"/>
  <c r="G25" i="4"/>
  <c r="G6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C21"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C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64" i="6"/>
  <c r="D16" i="6" l="1"/>
  <c r="K61" i="6"/>
  <c r="F61" i="6"/>
  <c r="H61" i="6" s="1"/>
  <c r="D61" i="6" s="1"/>
  <c r="F34" i="6"/>
  <c r="H34" i="6" s="1"/>
  <c r="H24" i="6"/>
  <c r="D24" i="6" s="1"/>
  <c r="F39" i="6"/>
  <c r="H39" i="6" s="1"/>
  <c r="D39" i="6" s="1"/>
  <c r="F44" i="6"/>
  <c r="H44" i="6" s="1"/>
  <c r="C61" i="6"/>
  <c r="C39" i="6"/>
  <c r="C24" i="6"/>
  <c r="C16" i="6"/>
  <c r="F38" i="6"/>
  <c r="H38" i="6" s="1"/>
  <c r="F33" i="6"/>
  <c r="H33" i="6" s="1"/>
  <c r="H23" i="6"/>
  <c r="F48" i="6"/>
  <c r="F28" i="6"/>
  <c r="H28" i="6" s="1"/>
  <c r="F43" i="6"/>
  <c r="H43" i="6" s="1"/>
  <c r="F60" i="6"/>
  <c r="D15" i="6"/>
  <c r="K60" i="6"/>
  <c r="D20" i="6"/>
  <c r="C13" i="6"/>
  <c r="D13" i="6"/>
  <c r="D12" i="6"/>
  <c r="C12" i="6"/>
  <c r="D11" i="6"/>
  <c r="C11" i="6"/>
  <c r="C10" i="6"/>
  <c r="D10" i="6"/>
  <c r="B63" i="4"/>
  <c r="A44" i="6" s="1"/>
  <c r="B75" i="4"/>
  <c r="A53" i="6" s="1"/>
  <c r="A24" i="6"/>
  <c r="B57" i="4"/>
  <c r="A39" i="6" s="1"/>
  <c r="C9" i="6"/>
  <c r="C8" i="6"/>
  <c r="D8" i="6"/>
  <c r="D7" i="6"/>
  <c r="C7" i="6"/>
  <c r="B74" i="4"/>
  <c r="A52" i="6" s="1"/>
  <c r="A23" i="6"/>
  <c r="D43" i="4"/>
  <c r="B50" i="4"/>
  <c r="A33" i="6" s="1"/>
  <c r="B44" i="4"/>
  <c r="A28" i="6" s="1"/>
  <c r="G31" i="4"/>
  <c r="C2" i="6"/>
  <c r="H59" i="6"/>
  <c r="F6" i="6"/>
  <c r="H6" i="6" s="1"/>
  <c r="G5" i="6"/>
  <c r="H5" i="6" s="1"/>
  <c r="C4" i="6"/>
  <c r="D4" i="6"/>
  <c r="B53" i="4"/>
  <c r="A36" i="6" s="1"/>
  <c r="B59" i="4"/>
  <c r="A41" i="6" s="1"/>
  <c r="B47" i="4"/>
  <c r="A31" i="6" s="1"/>
  <c r="D68" i="4"/>
  <c r="A26" i="6"/>
  <c r="G49" i="4"/>
  <c r="G37" i="4"/>
  <c r="B62" i="4"/>
  <c r="A43" i="6" s="1"/>
  <c r="G55" i="4"/>
  <c r="G68" i="4"/>
  <c r="B46" i="4"/>
  <c r="A30" i="6" s="1"/>
  <c r="D55" i="4"/>
  <c r="G43" i="4"/>
  <c r="D49" i="4"/>
  <c r="D61" i="4"/>
  <c r="D37" i="4"/>
  <c r="G64" i="6" a="1"/>
  <c r="G64" i="6" s="1"/>
  <c r="H64" i="6" s="1"/>
  <c r="B52" i="4"/>
  <c r="A35" i="6" s="1"/>
  <c r="A25" i="6"/>
  <c r="B64" i="4"/>
  <c r="A45" i="6" s="1"/>
  <c r="C44" i="6" l="1"/>
  <c r="D44" i="6"/>
  <c r="D34" i="6"/>
  <c r="C34" i="6"/>
  <c r="D38" i="6"/>
  <c r="C38" i="6"/>
  <c r="F55" i="6"/>
  <c r="H55" i="6" s="1"/>
  <c r="F58" i="6"/>
  <c r="H58" i="6" s="1"/>
  <c r="F57" i="6"/>
  <c r="H57" i="6" s="1"/>
  <c r="F53" i="6"/>
  <c r="H53" i="6" s="1"/>
  <c r="F49" i="6"/>
  <c r="F54" i="6"/>
  <c r="H54" i="6" s="1"/>
  <c r="H48" i="6"/>
  <c r="F52" i="6"/>
  <c r="H52" i="6" s="1"/>
  <c r="C23" i="6"/>
  <c r="D23" i="6"/>
  <c r="D33" i="6"/>
  <c r="C33" i="6"/>
  <c r="B2" i="6"/>
  <c r="H60" i="6"/>
  <c r="D43" i="6"/>
  <c r="C43" i="6"/>
  <c r="D28" i="6"/>
  <c r="C28" i="6"/>
  <c r="D5" i="6"/>
  <c r="C5" i="6"/>
  <c r="D6" i="6"/>
  <c r="C6" i="6"/>
  <c r="D59" i="6"/>
  <c r="C59" i="6"/>
  <c r="C60" i="6" l="1"/>
  <c r="D60" i="6"/>
  <c r="D58" i="6"/>
  <c r="C58" i="6"/>
  <c r="D55" i="6"/>
  <c r="C55" i="6"/>
  <c r="D52" i="6"/>
  <c r="C52" i="6"/>
  <c r="D48" i="6"/>
  <c r="C48" i="6"/>
  <c r="D54" i="6"/>
  <c r="C54" i="6"/>
  <c r="H49" i="6"/>
  <c r="F50" i="6"/>
  <c r="H50" i="6" s="1"/>
  <c r="D53" i="6"/>
  <c r="C53" i="6"/>
  <c r="C57" i="6"/>
  <c r="D57" i="6"/>
  <c r="H65" i="6" l="1"/>
  <c r="D2" i="6" s="1"/>
  <c r="D50" i="6"/>
  <c r="C50" i="6"/>
  <c r="C49" i="6"/>
  <c r="D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<sst xmlns="http://schemas.openxmlformats.org/spreadsheetml/2006/main" count="15140" uniqueCount="12841">
  <si>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</si>
  <si>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</si>
  <si>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</si>
  <si>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</si>
  <si>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</si>
  <si>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</si>
  <si>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</si>
  <si>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</si>
  <si>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</si>
  <si>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</si>
  <si>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</si>
  <si>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</si>
  <si>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</si>
  <si>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</si>
  <si>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</si>
  <si>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</si>
  <si>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</si>
  <si>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</si>
  <si>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</si>
  <si>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</si>
  <si>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</si>
  <si>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</si>
  <si>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</si>
  <si>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</si>
  <si>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</si>
  <si>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</si>
  <si>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</si>
  <si>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</si>
  <si>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</si>
  <si>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</si>
  <si>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</si>
  <si>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</si>
  <si>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</si>
  <si>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</si>
  <si>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</si>
  <si>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</si>
  <si>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</si>
  <si>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</si>
  <si>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</si>
  <si>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</si>
  <si>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</si>
  <si>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</si>
  <si>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</si>
  <si>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</si>
  <si>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</si>
  <si>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</si>
  <si>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</si>
  <si>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</si>
  <si>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</si>
  <si>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</si>
  <si>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</si>
  <si>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</si>
  <si>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</si>
  <si>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</si>
  <si>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</si>
  <si>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</si>
  <si>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</si>
  <si>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</si>
  <si>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</si>
  <si>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</si>
  <si>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</si>
  <si>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</si>
  <si>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</si>
  <si>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</si>
  <si>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</si>
  <si>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</si>
  <si>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</si>
  <si>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</si>
  <si>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</si>
  <si>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</si>
  <si>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</si>
  <si>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</si>
  <si>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</si>
  <si>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</si>
  <si>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</si>
  <si>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</si>
  <si>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</si>
  <si>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</si>
  <si>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</si>
  <si>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</si>
  <si>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</si>
  <si>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</si>
  <si>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</si>
  <si>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</si>
  <si>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</si>
  <si>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</si>
  <si>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</si>
  <si>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</si>
  <si>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</si>
  <si>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</si>
  <si>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</si>
  <si>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</si>
  <si>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</si>
  <si>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</si>
  <si>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</si>
  <si>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</si>
  <si>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</si>
  <si>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</si>
  <si>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</si>
  <si>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</si>
  <si>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</si>
  <si>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</si>
  <si>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</si>
  <si>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</si>
  <si>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</si>
  <si>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</si>
  <si>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</si>
  <si>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</si>
  <si>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</si>
  <si>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</si>
  <si>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</si>
  <si>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</si>
  <si>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</si>
  <si>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</si>
  <si>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</si>
  <si>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</si>
  <si>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</si>
  <si>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</si>
  <si>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</si>
  <si>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</si>
  <si>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</si>
  <si>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</si>
  <si>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</si>
  <si>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</si>
  <si>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</si>
  <si>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</si>
  <si>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</si>
  <si>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</si>
  <si>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</si>
  <si>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</si>
  <si>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</si>
  <si>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</si>
  <si>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</si>
  <si>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</si>
  <si>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</si>
  <si>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</si>
  <si>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</si>
  <si>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</si>
  <si>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</si>
  <si>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</si>
  <si>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</si>
  <si>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</si>
  <si>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</si>
  <si>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</si>
  <si>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</si>
  <si>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</si>
  <si>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</si>
  <si>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</si>
  <si>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</si>
  <si>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</si>
  <si>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</si>
  <si>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</si>
  <si>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</si>
  <si>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</si>
  <si>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</si>
  <si>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</si>
  <si>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</si>
  <si>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</si>
  <si>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</si>
  <si>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</si>
  <si>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</si>
  <si>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</si>
  <si>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</si>
  <si>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</si>
  <si>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</si>
  <si>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</si>
  <si>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</si>
  <si>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</si>
  <si>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</si>
  <si>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</si>
  <si>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</si>
  <si>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</si>
  <si>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</si>
  <si>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</si>
  <si>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</si>
  <si>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</si>
  <si>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</si>
  <si>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</si>
  <si>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</si>
  <si>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</si>
  <si>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</si>
  <si>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</si>
  <si>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</si>
  <si>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</si>
  <si>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</si>
  <si>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</si>
  <si>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</si>
  <si>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</si>
  <si>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</si>
  <si>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</si>
  <si>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</si>
  <si>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</si>
  <si>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</si>
  <si>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</si>
  <si>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</si>
  <si>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</si>
  <si>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</si>
  <si>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</si>
  <si>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</si>
  <si>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</si>
  <si>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</si>
  <si>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</si>
  <si>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</si>
  <si>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</si>
  <si>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</si>
  <si>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</si>
  <si>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</si>
  <si>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</si>
  <si>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</si>
  <si>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</si>
  <si>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</si>
  <si>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</si>
  <si>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</si>
  <si>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</si>
  <si>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</si>
  <si>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</si>
  <si>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</si>
  <si>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</si>
  <si>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</si>
  <si>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</si>
  <si>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</si>
  <si>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</si>
  <si>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</si>
  <si>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</si>
  <si>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</si>
  <si>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</si>
  <si>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</si>
  <si>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</si>
  <si>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</si>
  <si>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</si>
  <si>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</si>
  <si>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</si>
  <si>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</si>
  <si>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</si>
  <si>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</si>
  <si>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</si>
  <si>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</si>
  <si>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</si>
  <si>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</si>
  <si>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</si>
  <si>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</si>
  <si>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</si>
  <si>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</si>
  <si>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</si>
  <si>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</si>
  <si>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</si>
  <si>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</si>
  <si>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</si>
  <si>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</si>
  <si>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</si>
  <si>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</si>
  <si>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</si>
  <si>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</si>
  <si>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</si>
  <si>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</si>
  <si>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</si>
  <si>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</si>
  <si>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</si>
  <si>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</si>
  <si>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</si>
  <si>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</si>
  <si>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</si>
  <si>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</si>
  <si>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</si>
  <si>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</si>
  <si>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</si>
  <si>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</si>
  <si>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</si>
  <si>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</si>
  <si>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</si>
  <si>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</si>
  <si>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</si>
  <si>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</si>
  <si>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</si>
  <si>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</si>
  <si>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</si>
  <si>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</si>
  <si>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</si>
  <si>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</si>
  <si>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</si>
  <si>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</si>
  <si>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</si>
  <si>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</si>
  <si>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</si>
  <si>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</si>
  <si>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</si>
  <si>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</si>
  <si>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</si>
  <si>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</si>
  <si>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</si>
  <si>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</si>
  <si>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</si>
  <si>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</si>
  <si>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</si>
  <si>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</si>
  <si>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</si>
  <si>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</si>
  <si>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</si>
  <si>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</si>
  <si>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</si>
  <si>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</si>
  <si>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</si>
  <si>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</si>
  <si>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</si>
  <si>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</si>
  <si>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</si>
  <si>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</si>
  <si>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</si>
  <si>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</si>
  <si>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</si>
  <si>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</si>
  <si>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</si>
  <si>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</si>
  <si>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</si>
  <si>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</si>
  <si>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</si>
  <si>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</si>
  <si>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</si>
  <si>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</si>
  <si>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</si>
  <si>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</si>
  <si>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</si>
  <si>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</si>
  <si>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</si>
  <si>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</si>
  <si>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</si>
  <si>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</si>
  <si>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</si>
  <si>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</si>
  <si>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</si>
  <si>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</si>
  <si>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</si>
  <si>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</si>
  <si>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</si>
  <si>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</si>
  <si>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</si>
  <si>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</si>
  <si>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</si>
  <si>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</si>
  <si>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</si>
  <si>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</si>
  <si>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</si>
  <si>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</si>
  <si>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</si>
  <si>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</si>
  <si>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</si>
  <si>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</si>
  <si>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</si>
  <si>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</si>
  <si>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</si>
  <si>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</si>
  <si>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</si>
  <si>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</si>
  <si>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</si>
  <si>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</si>
  <si>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</si>
  <si>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</si>
  <si>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</si>
  <si>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</si>
  <si>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</si>
  <si>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</si>
  <si>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</si>
  <si>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</si>
  <si>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</si>
  <si>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</si>
  <si>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</si>
  <si>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</si>
  <si>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</si>
  <si>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</si>
  <si>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</si>
  <si>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</si>
  <si>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</si>
  <si>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</si>
  <si>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</si>
  <si>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</si>
  <si>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</si>
  <si>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</si>
  <si>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</si>
  <si>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</si>
  <si>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</si>
  <si>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</si>
  <si>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</si>
  <si>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</si>
  <si>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</si>
  <si>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</si>
  <si>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</si>
  <si>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</si>
  <si>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</si>
  <si>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</si>
  <si>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</si>
  <si>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</si>
  <si>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</si>
  <si>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</si>
  <si>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</si>
  <si>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</si>
  <si>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</si>
  <si>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</si>
  <si>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</si>
  <si>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</si>
  <si>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</si>
  <si>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</si>
  <si>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</si>
  <si>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</si>
  <si>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</si>
  <si>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</si>
  <si>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</si>
  <si>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</si>
  <si>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</si>
  <si>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</si>
  <si>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</si>
  <si>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</si>
  <si>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</si>
  <si>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</si>
  <si>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</si>
  <si>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</si>
  <si>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</si>
  <si>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</si>
  <si>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</si>
  <si>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</si>
  <si>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</si>
  <si>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</si>
  <si>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</si>
  <si>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</si>
  <si>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</si>
  <si>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</si>
  <si>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</si>
  <si>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</si>
  <si>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</si>
  <si>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</si>
  <si>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</si>
  <si>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</si>
  <si>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</si>
  <si>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</si>
  <si>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</si>
  <si>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</si>
  <si>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</si>
  <si>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</si>
  <si>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</si>
  <si>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</si>
  <si>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</si>
  <si>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</si>
  <si>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</si>
  <si>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</si>
  <si>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</si>
  <si>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</si>
  <si>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</si>
  <si>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</si>
  <si>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</si>
  <si>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</si>
  <si>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</si>
  <si>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</si>
  <si>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</si>
  <si>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</si>
  <si>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</si>
  <si>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</si>
  <si>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</si>
  <si>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</si>
  <si>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</si>
  <si>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</si>
  <si>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</si>
  <si>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</si>
  <si>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</si>
  <si>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</si>
  <si>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</si>
  <si>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</si>
  <si>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</si>
  <si>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</si>
  <si>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</si>
  <si>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</si>
  <si>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</si>
  <si>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</si>
  <si>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</si>
  <si>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</si>
  <si>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</si>
  <si>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</si>
  <si>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</si>
  <si>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</si>
  <si>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</si>
  <si>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</si>
  <si>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</si>
  <si>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</si>
  <si>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</si>
  <si>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</si>
  <si>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</si>
  <si>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</si>
  <si>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</si>
  <si>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</si>
  <si>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</si>
  <si>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</si>
  <si>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</si>
  <si>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</si>
  <si>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</si>
  <si>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</si>
  <si>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</si>
  <si>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</si>
  <si>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</si>
  <si>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</si>
  <si>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</si>
  <si>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</si>
  <si>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</si>
  <si>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</si>
  <si>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</si>
  <si>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</si>
  <si>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</si>
  <si>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</si>
  <si>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</si>
  <si>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</si>
  <si>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</si>
  <si>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</si>
  <si>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</si>
  <si>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</si>
  <si>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</si>
  <si>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</si>
  <si>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</si>
  <si>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</si>
  <si>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</si>
  <si>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</si>
  <si>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</si>
  <si>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</si>
  <si>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</si>
  <si>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</si>
  <si>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</si>
  <si>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</si>
  <si>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</si>
  <si>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</si>
  <si>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</si>
  <si>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</si>
  <si>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</si>
  <si>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</si>
  <si>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</si>
  <si>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</si>
  <si>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</si>
  <si>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</si>
  <si>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</si>
  <si>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</si>
  <si>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</si>
  <si>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</si>
  <si>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</si>
  <si>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</si>
  <si>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</si>
  <si>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</si>
  <si>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</si>
  <si>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</si>
  <si>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</si>
  <si>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</si>
  <si>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</si>
  <si>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</si>
  <si>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</si>
  <si>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</si>
  <si>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</si>
  <si>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</si>
  <si>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</si>
  <si>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</si>
  <si>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</si>
  <si>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</si>
  <si>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</si>
  <si>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</si>
  <si>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</si>
  <si>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</si>
  <si>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</si>
  <si>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</si>
  <si>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</si>
  <si>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</si>
  <si>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</si>
  <si>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</si>
  <si>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</si>
  <si>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</si>
  <si>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</si>
  <si>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</si>
  <si>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</si>
  <si>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</si>
  <si>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</si>
  <si>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</si>
  <si>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</si>
  <si>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</si>
  <si>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</si>
  <si>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</si>
  <si>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</si>
  <si>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</si>
  <si>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</si>
  <si>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</si>
  <si>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</si>
  <si>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</si>
  <si>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</si>
  <si>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</si>
  <si>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</si>
  <si>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</si>
  <si>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</si>
  <si>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</si>
  <si>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</si>
  <si>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</si>
  <si>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</si>
  <si>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</si>
  <si>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</si>
  <si>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</si>
  <si>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</si>
  <si>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</si>
  <si>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</si>
  <si>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</si>
  <si>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</si>
  <si>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</si>
  <si>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</si>
  <si>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</si>
  <si>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</si>
  <si>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</si>
  <si>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</si>
  <si>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</si>
  <si>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</si>
  <si>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</si>
  <si>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</si>
  <si>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</si>
  <si>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</si>
  <si>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</si>
  <si>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</si>
  <si>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</si>
  <si>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</si>
  <si>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</si>
  <si>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</si>
  <si>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</si>
  <si>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</si>
  <si>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</si>
  <si>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</si>
  <si>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</si>
  <si>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</si>
  <si>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</si>
  <si>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</si>
  <si>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</si>
  <si>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</si>
  <si>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</si>
  <si>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</si>
  <si>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</si>
  <si>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</si>
  <si>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</si>
  <si>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</si>
  <si>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</si>
  <si>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</si>
  <si>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</si>
  <si>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</si>
  <si>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</si>
  <si>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</si>
  <si>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</si>
  <si>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</si>
  <si>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</si>
  <si>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</si>
  <si>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</si>
  <si>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</si>
  <si>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</si>
  <si>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</si>
  <si>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</si>
  <si>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</si>
  <si>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</si>
  <si>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</si>
  <si>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</si>
  <si>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</si>
  <si>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</si>
  <si>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</si>
  <si>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</si>
  <si>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</si>
  <si>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</si>
  <si>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</si>
  <si>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</si>
  <si>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</si>
  <si>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</si>
  <si>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</si>
  <si>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</si>
  <si>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</si>
  <si>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</si>
  <si>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</si>
  <si>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</si>
  <si>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</si>
  <si>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</si>
  <si>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</si>
  <si>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</si>
  <si>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</si>
  <si>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</si>
  <si>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</si>
  <si>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</si>
  <si>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</si>
  <si>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</si>
  <si>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</si>
  <si>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</si>
  <si>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</si>
  <si>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</si>
  <si>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</si>
  <si>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</si>
  <si>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</si>
  <si>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</si>
  <si>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</si>
  <si>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</si>
  <si>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</si>
  <si>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</si>
  <si>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</si>
  <si>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</si>
  <si>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</si>
  <si>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</si>
  <si>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</si>
  <si>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</si>
  <si>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</si>
  <si>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</si>
  <si>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</si>
  <si>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</si>
  <si>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</si>
  <si>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</si>
  <si>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</si>
  <si>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</si>
  <si>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</si>
  <si>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</si>
  <si>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</si>
  <si>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</si>
  <si>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</si>
  <si>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</si>
  <si>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</si>
  <si>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</si>
  <si>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</si>
  <si>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</si>
  <si>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</si>
  <si>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</si>
  <si>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</si>
  <si>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</si>
  <si>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</si>
  <si>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</si>
  <si>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</si>
  <si>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</si>
  <si>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</si>
  <si>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</si>
  <si>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</si>
  <si>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</si>
  <si>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</si>
  <si>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</si>
  <si>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</si>
  <si>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</si>
  <si>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</si>
  <si>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</si>
  <si>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</si>
  <si>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</si>
  <si>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</si>
  <si>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</si>
  <si>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</si>
  <si>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</si>
  <si>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</si>
  <si>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</si>
  <si>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</si>
  <si>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</si>
  <si>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</si>
  <si>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</si>
  <si>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</si>
  <si>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</si>
  <si>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</si>
  <si>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</si>
  <si>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</si>
  <si>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</si>
  <si>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</si>
  <si>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</si>
  <si>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</si>
  <si>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</si>
  <si>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</si>
  <si>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</si>
  <si>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</si>
  <si>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</si>
  <si>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</si>
  <si>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</si>
  <si>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</si>
  <si>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</si>
  <si>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</si>
  <si>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</si>
  <si>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</si>
  <si>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</si>
  <si>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</si>
  <si>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</si>
  <si>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</si>
  <si>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</si>
  <si>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</si>
  <si>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</si>
  <si>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</si>
  <si>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</si>
  <si>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</si>
  <si>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</si>
  <si>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</si>
  <si>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</si>
  <si>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</si>
  <si>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</si>
  <si>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</si>
  <si>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</si>
  <si>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</si>
  <si>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</si>
  <si>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</si>
  <si>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</si>
  <si>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</si>
  <si>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</si>
  <si>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</si>
  <si>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</si>
  <si>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</si>
  <si>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</si>
  <si>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</si>
  <si>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</si>
  <si>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</si>
  <si>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</si>
  <si>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</si>
  <si>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</si>
  <si>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</si>
  <si>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</si>
  <si>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</si>
  <si>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</si>
  <si>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</si>
  <si>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</si>
  <si>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</si>
  <si>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</si>
  <si>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</si>
  <si>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</si>
  <si>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</si>
  <si>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</si>
  <si>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</si>
  <si>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</si>
  <si>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</si>
  <si>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</si>
  <si>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</si>
  <si>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</si>
  <si>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</si>
  <si>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</si>
  <si>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</si>
  <si>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</si>
  <si>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</si>
  <si>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</si>
  <si>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</si>
  <si>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</si>
  <si>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</si>
  <si>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</si>
  <si>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</si>
  <si>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</si>
  <si>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</si>
  <si>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</si>
  <si>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</si>
  <si>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</si>
  <si>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</si>
  <si>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</si>
  <si>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</si>
  <si>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</si>
  <si>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</si>
  <si>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</si>
  <si>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</si>
  <si>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</si>
  <si>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</si>
  <si>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</si>
  <si>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</si>
  <si>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</si>
  <si>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</si>
  <si>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</si>
  <si>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</si>
  <si>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</si>
  <si>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</si>
  <si>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</si>
  <si>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</si>
  <si>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</si>
  <si>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</si>
  <si>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</si>
  <si>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</si>
  <si>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</si>
  <si>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</si>
  <si>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</si>
  <si>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</si>
  <si>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</si>
  <si>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</si>
  <si>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</si>
  <si>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</si>
  <si>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</si>
  <si>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</si>
  <si>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</si>
  <si>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</si>
  <si>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</si>
  <si>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</si>
  <si>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</si>
  <si>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</si>
  <si>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</si>
  <si>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</si>
  <si>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</si>
  <si>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</si>
  <si>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</si>
  <si>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</si>
  <si>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</si>
  <si>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</si>
  <si>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</si>
  <si>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</si>
  <si>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</si>
  <si>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</si>
  <si>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</si>
  <si>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</si>
  <si>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</si>
  <si>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</si>
  <si>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</si>
  <si>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</si>
  <si>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</si>
  <si>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</si>
  <si>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</si>
  <si>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</si>
  <si>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</si>
  <si>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</si>
  <si>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</si>
  <si>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</si>
  <si>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</si>
  <si>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</si>
  <si>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</si>
  <si>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</si>
  <si>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</si>
  <si>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</si>
  <si>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</si>
  <si>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</si>
  <si>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</si>
  <si>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</si>
  <si>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</si>
  <si>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</si>
  <si>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</si>
  <si>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</si>
  <si>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</si>
  <si>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</si>
  <si>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</si>
  <si>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</si>
  <si>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</si>
  <si>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</si>
  <si>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</si>
  <si>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</si>
  <si>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</si>
  <si>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</si>
  <si>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</si>
  <si>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</si>
  <si>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</si>
  <si>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</si>
  <si>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</si>
  <si>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</si>
  <si>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</si>
  <si>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</si>
  <si>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</si>
  <si>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</si>
  <si>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</si>
  <si>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</si>
  <si>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</si>
  <si>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</si>
  <si>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</si>
  <si>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</si>
  <si>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</si>
  <si>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</si>
  <si>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</si>
  <si>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</si>
  <si>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</si>
  <si>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</si>
  <si>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</si>
  <si>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</si>
  <si>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</si>
  <si>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</si>
  <si>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</si>
  <si>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</si>
  <si>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</si>
  <si>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</si>
  <si>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</si>
  <si>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</si>
  <si>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</si>
  <si>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</si>
  <si>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</si>
  <si>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</si>
  <si>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</si>
  <si>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</si>
  <si>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</si>
  <si>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</si>
  <si>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</si>
  <si>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</si>
  <si>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</si>
  <si>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</si>
  <si>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</si>
  <si>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</si>
  <si>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</si>
  <si>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</si>
  <si>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</si>
  <si>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</si>
  <si>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</si>
  <si>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</si>
  <si>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</si>
  <si>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</si>
  <si>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</si>
  <si>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</si>
  <si>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</si>
  <si>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</si>
  <si>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</si>
  <si>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</si>
  <si>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</si>
  <si>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</si>
  <si>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</si>
  <si>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</si>
  <si>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</si>
  <si>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</si>
  <si>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</si>
  <si>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</si>
  <si>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</si>
  <si>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</si>
  <si>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</si>
  <si>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</si>
  <si>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</si>
  <si>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</si>
  <si>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</si>
  <si>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</si>
  <si>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</si>
  <si>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</si>
  <si>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</si>
  <si>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</si>
  <si>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</si>
  <si>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</si>
  <si>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</si>
  <si>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</si>
  <si>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</si>
  <si>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</si>
  <si>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</si>
  <si>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</si>
  <si>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</si>
  <si>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</si>
  <si>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</si>
  <si>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</si>
  <si>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</si>
  <si>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</si>
  <si>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</si>
  <si>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</si>
  <si>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</si>
  <si>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</si>
  <si>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</si>
  <si>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</si>
  <si>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</si>
  <si>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</si>
  <si>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</si>
  <si>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</si>
  <si>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</si>
  <si>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</si>
  <si>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</si>
  <si>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</si>
  <si>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</si>
  <si>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</si>
  <si>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</si>
  <si>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</si>
  <si>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</si>
  <si>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</si>
  <si>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</si>
  <si>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</si>
  <si>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</si>
  <si>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</si>
  <si>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</si>
  <si>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</si>
  <si>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</si>
  <si>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</si>
  <si>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</si>
  <si>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</si>
  <si>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</si>
  <si>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</si>
  <si>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</si>
  <si>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</si>
  <si>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</si>
  <si>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</si>
  <si>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</si>
  <si>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</si>
  <si>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</si>
  <si>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</si>
  <si>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</si>
  <si>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</si>
  <si>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</si>
  <si>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</si>
  <si>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</si>
  <si>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</si>
  <si>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</si>
  <si>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</si>
  <si>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</si>
  <si>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</si>
  <si>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</si>
  <si>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</si>
  <si>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</si>
  <si>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</si>
  <si>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</si>
  <si>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</si>
  <si>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</si>
  <si>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</si>
  <si>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</si>
  <si>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</si>
  <si>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</si>
  <si>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</si>
  <si>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</si>
  <si>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</si>
  <si>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</si>
  <si>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</si>
  <si>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</si>
  <si>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</si>
  <si>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</si>
  <si>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</si>
  <si>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</si>
  <si>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</si>
  <si>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</si>
  <si>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</si>
  <si>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</si>
  <si>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</si>
  <si>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</si>
  <si>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</si>
  <si>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</si>
  <si>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</si>
  <si>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</si>
  <si>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</si>
  <si>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</si>
  <si>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</si>
  <si>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</si>
  <si>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</si>
  <si>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</si>
  <si>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</si>
  <si>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</si>
  <si>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</si>
  <si>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</si>
  <si>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</si>
  <si>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</si>
  <si>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</si>
  <si>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</si>
  <si>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</si>
  <si>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</si>
  <si>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</si>
  <si>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</si>
  <si>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</si>
  <si>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</si>
  <si>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</si>
  <si>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</si>
  <si>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</si>
  <si>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</si>
  <si>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</si>
  <si>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</si>
  <si>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</si>
  <si>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</si>
  <si>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</si>
  <si>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</si>
  <si>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</si>
  <si>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</si>
  <si>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</si>
  <si>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</si>
  <si>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</si>
  <si>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</si>
  <si>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</si>
  <si>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</si>
  <si>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</si>
  <si>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</si>
  <si>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</si>
  <si>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</si>
  <si>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</si>
  <si>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</si>
  <si>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</si>
  <si>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</si>
  <si>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</si>
  <si>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</si>
  <si>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</si>
  <si>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</si>
  <si>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</si>
  <si>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</si>
  <si>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</si>
  <si>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</si>
  <si>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</si>
  <si>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</si>
  <si>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</si>
  <si>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</si>
  <si>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</si>
  <si>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</si>
  <si>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</si>
  <si>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</si>
  <si>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</si>
  <si>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</si>
  <si>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</si>
  <si>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</si>
  <si>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</si>
  <si>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</si>
  <si>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</si>
  <si>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</si>
  <si>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</si>
  <si>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</si>
  <si>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</si>
  <si>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</si>
  <si>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</si>
  <si>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</si>
  <si>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</si>
  <si>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</si>
  <si>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</si>
  <si>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</si>
  <si>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</si>
  <si>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</si>
  <si>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</si>
  <si>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</si>
  <si>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</si>
  <si>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</si>
  <si>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</si>
  <si>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</si>
  <si>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</si>
  <si>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</si>
  <si>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</si>
  <si>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</si>
  <si>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</si>
  <si>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</si>
  <si>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</si>
  <si>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</si>
  <si>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</si>
  <si>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</si>
  <si>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</si>
  <si>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</si>
  <si>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</si>
  <si>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</si>
  <si>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</si>
  <si>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</si>
  <si>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</si>
  <si>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</si>
  <si>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</si>
  <si>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</si>
  <si>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</si>
  <si>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</si>
  <si>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</si>
  <si>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</si>
  <si>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</si>
  <si>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</si>
  <si>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</si>
  <si>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</si>
  <si>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</si>
  <si>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</si>
  <si>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</si>
  <si>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</si>
  <si>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</si>
  <si>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</si>
  <si>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</si>
  <si>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</si>
  <si>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</si>
  <si>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</si>
  <si>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</si>
  <si>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</si>
  <si>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</si>
  <si>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</si>
  <si>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</si>
  <si>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</si>
  <si>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</si>
  <si>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</si>
  <si>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</si>
  <si>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</si>
  <si>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</si>
  <si>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</si>
  <si>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</si>
  <si>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</si>
  <si>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</si>
  <si>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</si>
  <si>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</si>
  <si>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</si>
  <si>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</si>
  <si>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</si>
  <si>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</si>
  <si>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</si>
  <si>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</si>
  <si>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</si>
  <si>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</si>
  <si>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</si>
  <si>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</si>
  <si>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</si>
  <si>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</si>
  <si>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</si>
  <si>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</si>
  <si>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</si>
  <si>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</si>
  <si>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</si>
  <si>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</si>
  <si>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</si>
  <si>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</si>
  <si>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</si>
  <si>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</si>
  <si>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</si>
  <si>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</si>
  <si>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</si>
  <si>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</si>
  <si>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</si>
  <si>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</si>
  <si>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</si>
  <si>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</si>
  <si>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</si>
  <si>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</si>
  <si>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</si>
  <si>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</si>
  <si>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</si>
  <si>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</si>
  <si>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</si>
  <si>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</si>
  <si>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</si>
  <si>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</si>
  <si>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</si>
  <si>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</si>
  <si>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</si>
  <si>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</si>
  <si>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</si>
  <si>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</si>
  <si>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</si>
  <si>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</si>
  <si>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</si>
  <si>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</si>
  <si>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</si>
  <si>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</si>
  <si>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</si>
  <si>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</si>
  <si>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</si>
  <si>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</si>
  <si>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</si>
  <si>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</si>
  <si>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</si>
  <si>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</si>
  <si>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</si>
  <si>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</si>
  <si>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</si>
  <si>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</si>
  <si>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</si>
  <si>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</si>
  <si>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</si>
  <si>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</si>
  <si>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</si>
  <si>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</si>
  <si>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</si>
  <si>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</si>
  <si>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</si>
  <si>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</si>
  <si>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</si>
  <si>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</si>
  <si>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</si>
  <si>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</si>
  <si>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</si>
  <si>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</si>
  <si>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</si>
  <si>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</si>
  <si>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</si>
  <si>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</si>
  <si>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</si>
  <si>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</si>
  <si>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</si>
  <si>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</si>
  <si>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</si>
  <si>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</si>
  <si>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</si>
  <si>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</si>
  <si>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</si>
  <si>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</si>
  <si>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</si>
  <si>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</si>
  <si>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</si>
  <si>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</si>
  <si>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</si>
  <si>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</si>
  <si>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</si>
  <si>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</si>
  <si>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</si>
  <si>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</si>
  <si>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</si>
  <si>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</si>
  <si>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</si>
  <si>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</si>
  <si>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</si>
  <si>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</si>
  <si>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</si>
  <si>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</si>
  <si>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</si>
  <si>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</si>
  <si>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</si>
  <si>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</si>
  <si>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</si>
  <si>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</si>
  <si>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</si>
  <si>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</si>
  <si>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</si>
  <si>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</si>
  <si>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</si>
  <si>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</si>
  <si>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</si>
  <si>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</si>
  <si>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</si>
  <si>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</si>
  <si>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</si>
  <si>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</si>
  <si>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</si>
  <si>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</si>
  <si>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</si>
  <si>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</si>
  <si>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</si>
  <si>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</si>
  <si>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</si>
  <si>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</si>
  <si>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</si>
  <si>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</si>
  <si>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</si>
  <si>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</si>
  <si>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</si>
  <si>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</si>
  <si>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</si>
  <si>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</si>
  <si>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</si>
  <si>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</si>
  <si>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</si>
  <si>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</si>
  <si>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</si>
  <si>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</si>
  <si>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</si>
  <si>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</si>
  <si>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</si>
  <si>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</si>
  <si>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</si>
  <si>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</si>
  <si>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</si>
  <si>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</si>
  <si>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</si>
  <si>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</si>
  <si>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</si>
  <si>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</si>
  <si>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</si>
  <si>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</si>
  <si>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</si>
  <si>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</si>
  <si>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</si>
  <si>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</si>
  <si>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</si>
  <si>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</si>
  <si>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</si>
  <si>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</si>
  <si>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</si>
  <si>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</si>
  <si>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</si>
  <si>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</si>
  <si>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</si>
  <si>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</si>
  <si>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</si>
  <si>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</si>
  <si>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</si>
  <si>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</si>
  <si>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</si>
  <si>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</si>
  <si>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</si>
  <si>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</si>
  <si>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</si>
  <si>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</si>
  <si>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</si>
  <si>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</si>
  <si>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</si>
  <si>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</si>
  <si>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</si>
  <si>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</si>
  <si>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</si>
  <si>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</si>
  <si>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</si>
  <si>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</si>
  <si>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</si>
  <si>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</si>
  <si>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</si>
  <si>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</si>
  <si>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</si>
  <si>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</si>
  <si>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</si>
  <si>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</si>
  <si>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</si>
  <si>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</si>
  <si>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</si>
  <si>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</si>
  <si>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</si>
  <si>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</si>
  <si>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</si>
  <si>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</si>
  <si>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</si>
  <si>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</si>
  <si>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</si>
  <si>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</si>
  <si>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</si>
  <si>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</si>
  <si>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</si>
  <si>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</si>
  <si>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</si>
  <si>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</si>
  <si>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</si>
  <si>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</si>
  <si>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</si>
  <si>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</si>
  <si>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</si>
  <si>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맑은 고딕"/>
        <family val="2"/>
        <scheme val="minor"/>
      </rPr>
      <t>A</t>
    </r>
    <r>
      <rPr>
        <sz val="11"/>
        <rFont val="SimSun"/>
        <family val="2"/>
      </rPr>
      <t xml:space="preserve"> 列输入号码（</t>
    </r>
    <r>
      <rPr>
        <sz val="11"/>
        <rFont val="맑은 고딕"/>
        <family val="2"/>
        <scheme val="minor"/>
      </rPr>
      <t>B、C、E、F、G、I</t>
    </r>
    <r>
      <rPr>
        <sz val="11"/>
        <rFont val="SimSun"/>
        <family val="2"/>
      </rPr>
      <t xml:space="preserve"> 和 </t>
    </r>
    <r>
      <rPr>
        <sz val="11"/>
        <rFont val="맑은 고딕"/>
        <family val="2"/>
        <scheme val="minor"/>
      </rPr>
      <t>J</t>
    </r>
    <r>
      <rPr>
        <sz val="11"/>
        <rFont val="SimSun"/>
        <family val="2"/>
      </rPr>
      <t xml:space="preserve"> 列将自动填入）。</t>
    </r>
    <r>
      <rPr>
        <sz val="11"/>
        <rFont val="맑은 고딕"/>
        <family val="2"/>
        <scheme val="minor"/>
      </rPr>
      <t>D</t>
    </r>
    <r>
      <rPr>
        <sz val="11"/>
        <rFont val="SimSun"/>
        <family val="2"/>
      </rPr>
      <t xml:space="preserve"> 列将变为灰色。
选项 </t>
    </r>
    <r>
      <rPr>
        <sz val="11"/>
        <rFont val="맑은 고딕"/>
        <family val="2"/>
        <scheme val="minor"/>
      </rPr>
      <t>B</t>
    </r>
    <r>
      <rPr>
        <sz val="11"/>
        <rFont val="SimSun"/>
        <family val="2"/>
      </rPr>
      <t xml:space="preserve">：如果您有金属和冶炼厂查找名称组合，则完成以下步骤：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 从 </t>
    </r>
    <r>
      <rPr>
        <sz val="11"/>
        <rFont val="맑은 고딕"/>
        <family val="2"/>
        <scheme val="minor"/>
      </rPr>
      <t>C</t>
    </r>
    <r>
      <rPr>
        <sz val="11"/>
        <rFont val="SimSun"/>
        <family val="2"/>
      </rPr>
      <t xml:space="preserve"> 列的下拉菜单中选择
选项 </t>
    </r>
    <r>
      <rPr>
        <sz val="11"/>
        <rFont val="맑은 고딕"/>
        <family val="2"/>
        <scheme val="minor"/>
      </rPr>
      <t>C</t>
    </r>
    <r>
      <rPr>
        <sz val="11"/>
        <rFont val="SimSun"/>
        <family val="2"/>
      </rPr>
      <t xml:space="preserve">：如果您有金属和冶炼厂名称组合，则完成以下步骤：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：在“冶炼厂查找”下拉菜单中选择“冶炼厂未列出”，然后填写 </t>
    </r>
    <r>
      <rPr>
        <sz val="11"/>
        <rFont val="맑은 고딕"/>
        <family val="2"/>
        <scheme val="minor"/>
      </rPr>
      <t>D</t>
    </r>
    <r>
      <rPr>
        <sz val="11"/>
        <rFont val="SimSun"/>
        <family val="2"/>
      </rPr>
      <t xml:space="preserve"> 和 </t>
    </r>
    <r>
      <rPr>
        <sz val="11"/>
        <rFont val="맑은 고딕"/>
        <family val="2"/>
        <scheme val="minor"/>
      </rPr>
      <t>E</t>
    </r>
    <r>
      <rPr>
        <sz val="11"/>
        <rFont val="SimSun"/>
        <family val="2"/>
      </rPr>
      <t xml:space="preserve"> 列
步骤 </t>
    </r>
    <r>
      <rPr>
        <sz val="11"/>
        <rFont val="맑은 고딕"/>
        <family val="2"/>
        <scheme val="minor"/>
      </rPr>
      <t>3</t>
    </r>
    <r>
      <rPr>
        <sz val="11"/>
        <rFont val="SimSun"/>
        <family val="2"/>
      </rPr>
      <t xml:space="preserve">. 在 </t>
    </r>
    <r>
      <rPr>
        <sz val="11"/>
        <rFont val="맑은 고딕"/>
        <family val="2"/>
        <scheme val="minor"/>
      </rPr>
      <t>H</t>
    </r>
    <r>
      <rPr>
        <sz val="11"/>
        <rFont val="SimSun"/>
        <family val="2"/>
      </rPr>
      <t xml:space="preserve"> 列到 </t>
    </r>
    <r>
      <rPr>
        <sz val="11"/>
        <rFont val="맑은 고딕"/>
        <family val="2"/>
        <scheme val="minor"/>
      </rPr>
      <t>Q</t>
    </r>
    <r>
      <rPr>
        <sz val="11"/>
        <rFont val="SimSun"/>
        <family val="2"/>
      </rPr>
      <t xml:space="preserve"> 列输入所有现有的冶炼厂信息
(</t>
    </r>
    <r>
      <rPr>
        <sz val="11"/>
        <rFont val="맑은 고딕"/>
        <family val="2"/>
        <scheme val="minor"/>
      </rPr>
      <t>*</t>
    </r>
    <r>
      <rPr>
        <sz val="11"/>
        <rFont val="SimSun"/>
        <family val="2"/>
      </rPr>
      <t>) 必填字段以星号表示。
(</t>
    </r>
    <r>
      <rPr>
        <sz val="11"/>
        <rFont val="맑은 고딕"/>
        <family val="2"/>
        <scheme val="minor"/>
      </rPr>
      <t>1</t>
    </r>
    <r>
      <rPr>
        <sz val="11"/>
        <rFont val="SimSun"/>
        <family val="2"/>
      </rPr>
      <t xml:space="preserve">) 当“冶炼厂查找”=“冶炼厂未列出”时，需要输入
注：可结合使用选项 </t>
    </r>
    <r>
      <rPr>
        <sz val="11"/>
        <rFont val="맑은 고딕"/>
        <family val="2"/>
        <scheme val="minor"/>
      </rPr>
      <t>A、B</t>
    </r>
    <r>
      <rPr>
        <sz val="11"/>
        <rFont val="SimSun"/>
        <family val="2"/>
      </rPr>
      <t xml:space="preserve"> 和 </t>
    </r>
    <r>
      <rPr>
        <sz val="11"/>
        <rFont val="맑은 고딕"/>
        <family val="2"/>
        <scheme val="minor"/>
      </rPr>
      <t xml:space="preserve">C </t>
    </r>
    <r>
      <rPr>
        <sz val="11"/>
        <rFont val="SimSun"/>
        <family val="2"/>
      </rPr>
      <t xml:space="preserve">来填写冶炼厂目录。请勿更改自动填写的单元格。应通过联系 </t>
    </r>
    <r>
      <rPr>
        <sz val="11"/>
        <rFont val="맑은 고딕"/>
        <family val="2"/>
        <scheme val="minor"/>
      </rPr>
      <t>RMI@ResponsibleBusiness.org</t>
    </r>
    <r>
      <rPr>
        <sz val="11"/>
        <rFont val="SimSun"/>
        <family val="2"/>
      </rPr>
      <t xml:space="preserve">，向 </t>
    </r>
    <r>
      <rPr>
        <sz val="11"/>
        <rFont val="맑은 고딕"/>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</si>
  <si>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</si>
  <si>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</si>
  <si>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</si>
  <si>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</si>
  <si>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</si>
  <si>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</si>
  <si>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</si>
  <si>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</si>
  <si>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</si>
  <si>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</si>
  <si>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</si>
  <si>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</si>
  <si>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</si>
  <si>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</si>
  <si>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</si>
  <si>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</si>
  <si>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</si>
  <si>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</si>
  <si>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</si>
  <si>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</si>
  <si>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</si>
  <si>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</si>
  <si>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</si>
  <si>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</si>
  <si>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</si>
  <si>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</si>
  <si>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</si>
  <si>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</si>
  <si>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</si>
  <si>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</si>
  <si>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</si>
  <si>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</si>
  <si>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</si>
  <si>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</si>
  <si>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</si>
  <si>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</si>
  <si>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</si>
  <si>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</si>
  <si>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</si>
  <si>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</si>
  <si>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</si>
  <si>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</si>
  <si>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</si>
  <si>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</si>
  <si>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</si>
  <si>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</si>
  <si>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</si>
  <si>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</si>
  <si>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</si>
  <si>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</si>
  <si>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</si>
  <si>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</si>
  <si>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</si>
  <si>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</si>
  <si>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</si>
  <si>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</si>
  <si>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</si>
  <si>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</si>
  <si>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</si>
  <si>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</si>
  <si>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</si>
  <si>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</si>
  <si>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</si>
  <si>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</si>
  <si>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</si>
  <si>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</si>
  <si>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</si>
  <si>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</si>
  <si>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</si>
  <si>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</si>
  <si>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</si>
  <si>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</si>
  <si>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</si>
  <si>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</si>
  <si>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</si>
  <si>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</si>
  <si>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</si>
  <si>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</si>
  <si>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</si>
  <si>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</si>
  <si>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</si>
  <si>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</si>
  <si>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</si>
  <si>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</si>
  <si>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</si>
  <si>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</si>
  <si>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</si>
  <si>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</si>
  <si>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</si>
  <si>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</si>
  <si>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</si>
  <si>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</si>
  <si>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</si>
  <si>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</si>
  <si>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</si>
  <si>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</si>
  <si>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</si>
  <si>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</si>
  <si>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</si>
  <si>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</si>
  <si>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</si>
  <si>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</si>
  <si>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</si>
  <si>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</si>
  <si>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</si>
  <si>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</si>
  <si>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</si>
  <si>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</si>
  <si>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</si>
  <si>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</si>
  <si>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</si>
  <si>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</si>
  <si>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</si>
  <si>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</si>
  <si>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</si>
  <si>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</si>
  <si>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</si>
  <si>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</si>
  <si>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</si>
  <si>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</si>
  <si>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</si>
  <si>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</si>
  <si>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</si>
  <si>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</si>
  <si>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</si>
  <si>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</si>
  <si>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</si>
  <si>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</si>
  <si>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</si>
  <si>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</si>
  <si>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</si>
  <si>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</si>
  <si>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</si>
  <si>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</si>
  <si>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</si>
  <si>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</si>
  <si>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</si>
  <si>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</si>
  <si>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</si>
  <si>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</si>
  <si>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</si>
  <si>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</si>
  <si>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</si>
  <si>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</si>
  <si>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</si>
  <si>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</si>
  <si>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</si>
  <si>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</si>
  <si>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</si>
  <si>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</si>
  <si>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</si>
  <si>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</si>
  <si>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</si>
  <si>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</si>
  <si>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</si>
  <si>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</si>
  <si>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</si>
  <si>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</si>
  <si>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</si>
  <si>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</si>
  <si>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</si>
  <si>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</si>
  <si>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</si>
  <si>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</si>
  <si>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</si>
  <si>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</si>
  <si>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</si>
  <si>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</si>
  <si>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</si>
  <si>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</si>
  <si>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</si>
  <si>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</si>
  <si>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</si>
  <si>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</si>
  <si>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</si>
  <si>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</si>
  <si>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</si>
  <si>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</si>
  <si>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</si>
  <si>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</si>
  <si>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</si>
  <si>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</si>
  <si>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</si>
  <si>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</si>
  <si>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</si>
  <si>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</si>
  <si>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</si>
  <si>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</si>
  <si>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</si>
  <si>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</si>
  <si>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</si>
  <si>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</si>
  <si>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</si>
  <si>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</si>
  <si>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</si>
  <si>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</si>
  <si>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</si>
  <si>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</si>
  <si>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</si>
  <si>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</si>
  <si>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</si>
  <si>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</si>
  <si>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</si>
  <si>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</si>
  <si>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</si>
  <si>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</si>
  <si>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</si>
  <si>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</si>
  <si>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</si>
  <si>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</si>
  <si>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</si>
  <si>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</si>
  <si>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</si>
  <si>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</si>
  <si>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</si>
  <si>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</si>
  <si>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</si>
  <si>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</si>
  <si>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</si>
  <si>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</si>
  <si>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</si>
  <si>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</si>
  <si>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</si>
  <si>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</si>
  <si>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</si>
  <si>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</si>
  <si>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</si>
  <si>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</si>
  <si>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</si>
  <si>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</si>
  <si>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</si>
  <si>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</si>
  <si>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</si>
  <si>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</si>
  <si>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</si>
  <si>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</si>
  <si>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</si>
  <si>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</si>
  <si>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</si>
  <si>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</si>
  <si>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</si>
  <si>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</si>
  <si>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</si>
  <si>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</si>
  <si>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</si>
  <si>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</si>
  <si>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</si>
  <si>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</si>
  <si>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</si>
  <si>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</si>
  <si>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</si>
  <si>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</si>
  <si>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</si>
  <si>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</si>
  <si>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</si>
  <si>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</si>
  <si>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</si>
  <si>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</si>
  <si>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</si>
  <si>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</si>
  <si>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</si>
  <si>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</si>
  <si>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</si>
  <si>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</si>
  <si>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</si>
  <si>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</si>
  <si>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</si>
  <si>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</si>
  <si>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</si>
  <si>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</si>
  <si>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</si>
  <si>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</si>
  <si>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</si>
  <si>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</si>
  <si>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</si>
  <si>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</si>
  <si>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</si>
  <si>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</si>
  <si>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</si>
  <si>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</si>
  <si>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</si>
  <si>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</si>
  <si>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</si>
  <si>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</si>
  <si>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</si>
  <si>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</si>
  <si>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</si>
  <si>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</si>
  <si>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</si>
  <si>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</si>
  <si>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</si>
  <si>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</si>
  <si>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</si>
  <si>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</si>
  <si>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</si>
  <si>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</si>
  <si>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</si>
  <si>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</si>
  <si>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</si>
  <si>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</si>
  <si>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</si>
  <si>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</si>
  <si>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</si>
  <si>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</si>
  <si>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</si>
  <si>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</si>
  <si>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</si>
  <si>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</si>
  <si>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</si>
  <si>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</si>
  <si>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</si>
  <si>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</si>
  <si>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</si>
  <si>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</si>
  <si>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</si>
  <si>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</si>
  <si>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</si>
  <si>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</si>
  <si>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</si>
  <si>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</si>
  <si>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</si>
  <si>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</si>
  <si>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</si>
  <si>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</si>
  <si>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</si>
  <si>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</si>
  <si>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</si>
  <si>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</si>
  <si>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</si>
  <si>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</si>
  <si>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</si>
  <si>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</si>
  <si>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</si>
  <si>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</si>
  <si>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</si>
  <si>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</si>
  <si>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</si>
  <si>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</si>
  <si>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</si>
  <si>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</si>
  <si>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</si>
  <si>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</si>
  <si>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</si>
  <si>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</si>
  <si>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</si>
  <si>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</si>
  <si>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</si>
  <si>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</si>
  <si>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</si>
  <si>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</si>
  <si>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</si>
  <si>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</si>
  <si>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</si>
  <si>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</si>
  <si>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</si>
  <si>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</si>
  <si>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</si>
  <si>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</si>
  <si>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</si>
  <si>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</si>
  <si>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</si>
  <si>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</si>
  <si>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</si>
  <si>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</si>
  <si>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</si>
  <si>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</si>
  <si>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</si>
  <si>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</si>
  <si>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</si>
  <si>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</si>
  <si>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</si>
  <si>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</si>
  <si>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</si>
  <si>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</si>
  <si>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</si>
  <si>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</si>
  <si>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</si>
  <si>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</si>
  <si>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</si>
  <si>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</si>
  <si>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</si>
  <si>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</si>
  <si>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</si>
  <si>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</si>
  <si>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</si>
  <si>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</si>
  <si>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</si>
  <si>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</si>
  <si>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</si>
  <si>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</si>
  <si>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</si>
  <si>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</si>
  <si>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</si>
  <si>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</si>
  <si>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</si>
  <si>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</si>
  <si>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</si>
  <si>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</si>
  <si>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</si>
  <si>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</si>
  <si>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</si>
  <si>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</si>
  <si>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</si>
  <si>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</si>
  <si>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</si>
  <si>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</si>
  <si>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</si>
  <si>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</si>
  <si>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</si>
  <si>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</si>
  <si>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</si>
  <si>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</si>
  <si>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</si>
  <si>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</si>
  <si>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</si>
  <si>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</si>
  <si>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</si>
  <si>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</si>
  <si>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</si>
  <si>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</si>
  <si>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</si>
  <si>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</si>
  <si>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</si>
  <si>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</si>
  <si>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</si>
  <si>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</si>
  <si>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</si>
  <si>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</si>
  <si>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</si>
  <si>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</si>
  <si>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</si>
  <si>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</si>
  <si>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</si>
  <si>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</si>
  <si>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</si>
  <si>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</si>
  <si>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</si>
  <si>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</si>
  <si>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</si>
  <si>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</si>
  <si>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</si>
  <si>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</si>
  <si>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</si>
  <si>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</si>
  <si>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</si>
  <si>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</si>
  <si>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</si>
  <si>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</si>
  <si>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</si>
  <si>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</si>
  <si>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</si>
  <si>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</si>
  <si>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</si>
  <si>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</si>
  <si>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</si>
  <si>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</si>
  <si>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</si>
  <si>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</si>
  <si>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</si>
  <si>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</si>
  <si>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</si>
  <si>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</si>
  <si>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</si>
  <si>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</si>
  <si>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</si>
  <si>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</si>
  <si>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</si>
  <si>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</si>
  <si>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</si>
  <si>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</si>
  <si>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</si>
  <si>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</si>
  <si>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</si>
  <si>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</si>
  <si>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</si>
  <si>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</si>
  <si>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</si>
  <si>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</si>
  <si>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</si>
  <si>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</si>
  <si>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</si>
  <si>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</si>
  <si>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</si>
  <si>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</si>
  <si>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</si>
  <si>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</si>
  <si>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</si>
  <si>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</si>
  <si>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</si>
  <si>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</si>
  <si>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</si>
  <si>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</si>
  <si>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</si>
  <si>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</si>
  <si>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</si>
  <si>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</si>
  <si>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</si>
  <si>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</si>
  <si>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</si>
  <si>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</si>
  <si>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</si>
  <si>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</si>
  <si>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</si>
  <si>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</si>
  <si>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</si>
  <si>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</si>
  <si>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</si>
  <si>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</si>
  <si>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</si>
  <si>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</si>
  <si>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</si>
  <si>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</si>
  <si>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</si>
  <si>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</si>
  <si>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</si>
  <si>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</si>
  <si>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</si>
  <si>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</si>
  <si>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</si>
  <si>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</si>
  <si>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</si>
  <si>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</si>
  <si>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</si>
  <si>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</si>
  <si>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</si>
  <si>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</si>
  <si>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</si>
  <si>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</si>
  <si>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</si>
  <si>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</si>
  <si>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</si>
  <si>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</si>
  <si>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</si>
  <si>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</si>
  <si>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</si>
  <si>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</si>
  <si>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</si>
  <si>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</si>
  <si>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</si>
  <si>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</si>
  <si>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</si>
  <si>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</si>
  <si>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</si>
  <si>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</si>
  <si>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</si>
  <si>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</si>
  <si>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</si>
  <si>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</si>
  <si>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</si>
  <si>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</si>
  <si>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</si>
  <si>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</si>
  <si>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</si>
  <si>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</si>
  <si>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</si>
  <si>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</si>
  <si>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</si>
  <si>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</si>
  <si>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</si>
  <si>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</si>
  <si>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</si>
  <si>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</si>
  <si>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</si>
  <si>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</si>
  <si>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</si>
  <si>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</si>
  <si>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</si>
  <si>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</si>
  <si>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</si>
  <si>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</si>
  <si>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</si>
  <si>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</si>
  <si>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</si>
  <si>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</si>
  <si>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</si>
  <si>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</si>
  <si>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</si>
  <si>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</si>
  <si>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</si>
  <si>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</si>
  <si>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</si>
  <si>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</si>
  <si>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</si>
  <si>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</si>
  <si>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</si>
  <si>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</si>
  <si>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</si>
  <si>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</si>
  <si>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</si>
  <si>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</si>
  <si>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</si>
  <si>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</si>
  <si>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</si>
  <si>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</si>
  <si>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</si>
  <si>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</si>
  <si>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</si>
  <si>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</si>
  <si>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</si>
  <si>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</si>
  <si>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</si>
  <si>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</si>
  <si>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</si>
  <si>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</si>
  <si>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</si>
  <si>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</si>
  <si>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</si>
  <si>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</si>
  <si>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</si>
  <si>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</si>
  <si>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</si>
  <si>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</si>
  <si>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</si>
  <si>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</si>
  <si>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</si>
  <si>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</si>
  <si>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</si>
  <si>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</si>
  <si>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</si>
  <si>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</si>
  <si>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</si>
  <si>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</si>
  <si>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</si>
  <si>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</si>
  <si>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</si>
  <si>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</si>
  <si>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</si>
  <si>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</si>
  <si>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</si>
  <si>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</si>
  <si>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</si>
  <si>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</si>
  <si>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</si>
  <si>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</si>
  <si>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</si>
  <si>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</si>
  <si>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</si>
  <si>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</si>
  <si>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</si>
  <si>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</si>
  <si>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</si>
  <si>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</si>
  <si>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</si>
  <si>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</si>
  <si>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</si>
  <si>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</si>
  <si>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</si>
  <si>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</si>
  <si>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</si>
  <si>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</si>
  <si>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</si>
  <si>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</si>
  <si>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</si>
  <si>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</si>
  <si>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</si>
  <si>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</si>
  <si>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</si>
  <si>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</si>
  <si>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</si>
  <si>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</si>
  <si>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</si>
  <si>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</si>
  <si>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</si>
  <si>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</si>
  <si>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</si>
  <si>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</si>
  <si>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</si>
  <si>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</si>
  <si>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</si>
  <si>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</si>
  <si>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</si>
  <si>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</si>
  <si>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</si>
  <si>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</si>
  <si>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</si>
  <si>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</si>
  <si>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</si>
  <si>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</si>
  <si>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</si>
  <si>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</si>
  <si>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</si>
  <si>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</si>
  <si>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</si>
  <si>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</si>
  <si>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</si>
  <si>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</si>
  <si>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</si>
  <si>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</si>
  <si>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</si>
  <si>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</si>
  <si>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</si>
  <si>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</si>
  <si>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</si>
  <si>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</si>
  <si>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</si>
  <si>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</si>
  <si>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</si>
  <si>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</si>
  <si>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</si>
  <si>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</si>
  <si>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</si>
  <si>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</si>
  <si>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</si>
  <si>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</si>
  <si>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</si>
  <si>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</si>
  <si>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</si>
  <si>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</si>
  <si>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</si>
  <si>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</si>
  <si>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</si>
  <si>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</si>
  <si>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</si>
  <si>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</si>
  <si>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</si>
  <si>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</si>
  <si>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</si>
  <si>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</si>
  <si>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</si>
  <si>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</si>
  <si>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</si>
  <si>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</si>
  <si>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</si>
  <si>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</si>
  <si>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</si>
  <si>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</si>
  <si>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</si>
  <si>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</si>
  <si>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</si>
  <si>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</si>
  <si>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</si>
  <si>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</si>
  <si>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</si>
  <si>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</si>
  <si>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</si>
  <si>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</si>
  <si>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</si>
  <si>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</si>
  <si>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</si>
  <si>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</si>
  <si>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</si>
  <si>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</si>
  <si>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</si>
  <si>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</si>
  <si>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</si>
  <si>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</si>
  <si>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</si>
  <si>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</si>
  <si>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</si>
  <si>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</si>
  <si>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</si>
  <si>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</si>
  <si>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</si>
  <si>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</si>
  <si>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</si>
  <si>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</si>
  <si>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</si>
  <si>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</si>
  <si>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</si>
  <si>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</si>
  <si>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</si>
  <si>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</si>
  <si>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</si>
  <si>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</si>
  <si>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</si>
  <si>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</si>
  <si>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</si>
  <si>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</si>
  <si>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</si>
  <si>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</si>
  <si>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</si>
  <si>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</si>
  <si>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</si>
  <si>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</si>
  <si>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</si>
  <si>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</si>
  <si>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</si>
  <si>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</si>
  <si>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</si>
  <si>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</si>
  <si>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</si>
  <si>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</si>
  <si>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</si>
  <si>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</si>
  <si>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</si>
  <si>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</si>
  <si>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</si>
  <si>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</si>
  <si>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</si>
  <si>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</si>
  <si>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</si>
  <si>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</si>
  <si>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</si>
  <si>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</si>
  <si>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</si>
  <si>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</si>
  <si>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</si>
  <si>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</si>
  <si>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</si>
  <si>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</si>
  <si>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</si>
  <si>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</si>
  <si>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</si>
  <si>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</si>
  <si>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</si>
  <si>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</si>
  <si>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</si>
  <si>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</si>
  <si>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</si>
  <si>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</si>
  <si>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</si>
  <si>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</si>
  <si>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</si>
  <si>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</si>
  <si>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</si>
  <si>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</si>
  <si>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</si>
  <si>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</si>
  <si>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</si>
  <si>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</si>
  <si>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</si>
  <si>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</si>
  <si>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</si>
  <si>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</si>
  <si>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</si>
  <si>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</si>
  <si>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</si>
  <si>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</si>
  <si>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</si>
  <si>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</si>
  <si>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</si>
  <si>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</si>
  <si>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</si>
  <si>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</si>
  <si>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</si>
  <si>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</si>
  <si>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</si>
  <si>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</si>
  <si>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</si>
  <si>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</si>
  <si>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</si>
  <si>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</si>
  <si>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</si>
  <si>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</si>
  <si>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</si>
  <si>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</si>
  <si>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</si>
  <si>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</si>
  <si>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</si>
  <si>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</si>
  <si>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</si>
  <si>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</si>
  <si>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</si>
  <si>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</si>
  <si>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</si>
  <si>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</si>
  <si>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</si>
  <si>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</si>
  <si>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</si>
  <si>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</si>
  <si>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</si>
  <si>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</si>
  <si>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</si>
  <si>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</si>
  <si>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</si>
  <si>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</si>
  <si>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</si>
  <si>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</si>
  <si>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</si>
  <si>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</si>
  <si>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</si>
  <si>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</si>
  <si>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</si>
  <si>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</si>
  <si>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</si>
  <si>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</si>
  <si>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</si>
  <si>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</si>
  <si>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</si>
  <si>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</si>
  <si>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</si>
  <si>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</si>
  <si>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</si>
  <si>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</si>
  <si>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</si>
  <si>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</si>
  <si>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</si>
  <si>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</si>
  <si>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</si>
  <si>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</si>
  <si>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</si>
  <si>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</si>
  <si>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</si>
  <si>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</si>
  <si>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</si>
  <si>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</si>
  <si>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</si>
  <si>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</si>
  <si>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</si>
  <si>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</si>
  <si>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</si>
  <si>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</si>
  <si>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</si>
  <si>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</si>
  <si>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</si>
  <si>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</si>
  <si>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</si>
  <si>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</si>
  <si>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</si>
  <si>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</si>
  <si>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</si>
  <si>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</si>
  <si>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</si>
  <si>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</si>
  <si>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</si>
  <si>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</si>
  <si>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</si>
  <si>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</si>
  <si>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</si>
  <si>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</si>
  <si>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</si>
  <si>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</si>
  <si>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</si>
  <si>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</si>
  <si>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</si>
  <si>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</si>
  <si>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</si>
  <si>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</si>
  <si>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</si>
  <si>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</si>
  <si>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</si>
  <si>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</si>
  <si>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</si>
  <si>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</si>
  <si>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</si>
  <si>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</si>
  <si>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</si>
  <si>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</si>
  <si>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</si>
  <si>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</si>
  <si>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</si>
  <si>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</si>
  <si>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</si>
  <si>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</si>
  <si>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</si>
  <si>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</si>
  <si>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</si>
  <si>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</si>
  <si>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</si>
  <si>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</si>
  <si>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</si>
  <si>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</si>
  <si>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</si>
  <si>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</si>
  <si>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</si>
  <si>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</si>
  <si>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</si>
  <si>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</si>
  <si>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</si>
  <si>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</si>
  <si>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</si>
  <si>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</si>
  <si>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</si>
  <si>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</si>
  <si>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</si>
  <si>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</si>
  <si>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</si>
  <si>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</si>
  <si>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</si>
  <si>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</si>
  <si>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</si>
  <si>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</si>
  <si>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</si>
  <si>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</si>
  <si>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</si>
  <si>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</si>
  <si>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</si>
  <si>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</si>
  <si>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</si>
  <si>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</si>
  <si>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</si>
  <si>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</si>
  <si>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</si>
  <si>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</si>
  <si>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</si>
  <si>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</si>
  <si>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</si>
  <si>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</si>
  <si>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</si>
  <si>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</si>
  <si>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</si>
  <si>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</si>
  <si>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</si>
  <si>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</si>
  <si>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</si>
  <si>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</si>
  <si>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</si>
  <si>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</si>
  <si>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</si>
  <si>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</si>
  <si>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</si>
  <si>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</si>
  <si>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</si>
  <si>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</si>
  <si>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</si>
  <si>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</si>
  <si>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</si>
  <si>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</si>
  <si>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</si>
  <si>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</si>
  <si>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</si>
  <si>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</si>
  <si>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</si>
  <si>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</si>
  <si>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</si>
  <si>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</si>
  <si>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</si>
  <si>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</si>
  <si>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</si>
  <si>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</si>
  <si>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</si>
  <si>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</si>
  <si>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</si>
  <si>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</si>
  <si>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</si>
  <si>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</si>
  <si>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</si>
  <si>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</si>
  <si>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</si>
  <si>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</si>
  <si>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</si>
  <si>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</si>
  <si>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</si>
  <si>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</si>
  <si>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</si>
  <si>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</si>
  <si>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</si>
  <si>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</si>
  <si>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</si>
  <si>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</si>
  <si>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</si>
  <si>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</si>
  <si>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</si>
  <si>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</si>
  <si>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</si>
  <si>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</si>
  <si>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</si>
  <si>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</si>
  <si>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</si>
  <si>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</si>
  <si>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</si>
  <si>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</si>
  <si>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</si>
  <si>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</si>
  <si>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</si>
  <si>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</si>
  <si>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</si>
  <si>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</si>
  <si>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</si>
  <si>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</si>
  <si>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</si>
  <si>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</si>
  <si>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</si>
  <si>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</si>
  <si>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</si>
  <si>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</si>
  <si>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</si>
  <si>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</si>
  <si>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</si>
  <si>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</si>
  <si>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</si>
  <si>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</si>
  <si>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</si>
  <si>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</si>
  <si>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</si>
  <si>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</si>
  <si>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</si>
  <si>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</si>
  <si>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</si>
  <si>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</si>
  <si>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</si>
  <si>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</si>
  <si>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</si>
  <si>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</si>
  <si>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</si>
  <si>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</si>
  <si>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</si>
  <si>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</si>
  <si>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</si>
  <si>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</si>
  <si>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</si>
  <si>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</si>
  <si>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</si>
  <si>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</si>
  <si>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</si>
  <si>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</si>
  <si>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</si>
  <si>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</si>
  <si>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</si>
  <si>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</si>
  <si>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</si>
  <si>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</si>
  <si>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</si>
  <si>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</si>
  <si>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</si>
  <si>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</si>
  <si>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</si>
  <si>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</si>
  <si>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</si>
  <si>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</si>
  <si>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</si>
  <si>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</si>
  <si>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</si>
  <si>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</si>
  <si>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</si>
  <si>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</si>
  <si>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</si>
  <si>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</si>
  <si>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</si>
  <si>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</si>
  <si>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</si>
  <si>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</si>
  <si>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</si>
  <si>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</si>
  <si>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</si>
  <si>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</si>
  <si>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</si>
  <si>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</si>
  <si>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</si>
  <si>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</si>
  <si>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</si>
  <si>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</si>
  <si>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</si>
  <si>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</si>
  <si>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</si>
  <si>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</si>
  <si>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</si>
  <si>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</si>
  <si>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</si>
  <si>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</si>
  <si>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</si>
  <si>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</si>
  <si>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</si>
  <si>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</si>
  <si>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</si>
  <si>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</si>
  <si>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</si>
  <si>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</si>
  <si>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</si>
  <si>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</si>
  <si>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</si>
  <si>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</si>
  <si>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</si>
  <si>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</si>
  <si>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</si>
  <si>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</si>
  <si>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</si>
  <si>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</si>
  <si>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</si>
  <si>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</si>
  <si>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</si>
  <si>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</si>
  <si>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</si>
  <si>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</si>
  <si>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</si>
  <si>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</si>
  <si>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</si>
  <si>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</si>
  <si>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</si>
  <si>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</si>
  <si>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</si>
  <si>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</si>
  <si>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</si>
  <si>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</si>
  <si>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</si>
  <si>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</si>
  <si>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</si>
  <si>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</si>
  <si>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</si>
  <si>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</si>
  <si>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</si>
  <si>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</si>
  <si>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</si>
  <si>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</si>
  <si>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</si>
  <si>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</si>
  <si>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</si>
  <si>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</si>
  <si>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</si>
  <si>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</si>
  <si>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</si>
  <si>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</si>
  <si>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</si>
  <si>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</si>
  <si>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</si>
  <si>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</si>
  <si>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</si>
  <si>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</si>
  <si>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</si>
  <si>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</si>
  <si>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</si>
  <si>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</si>
  <si>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</si>
  <si>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</si>
  <si>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</si>
  <si>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</si>
  <si>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</si>
  <si>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</si>
  <si>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</si>
  <si>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</si>
  <si>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</si>
  <si>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</si>
  <si>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</si>
  <si>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</si>
  <si>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</si>
  <si>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</si>
  <si>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</si>
  <si>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</si>
  <si>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</si>
  <si>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</si>
  <si>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</si>
  <si>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</si>
  <si>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</si>
  <si>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</si>
  <si>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</si>
  <si>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</si>
  <si>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</si>
  <si>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</si>
  <si>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</si>
  <si>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</si>
  <si>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</si>
  <si>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</si>
  <si>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</si>
  <si>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</si>
  <si>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</si>
  <si>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</si>
  <si>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</si>
  <si>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</si>
  <si>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</si>
  <si>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</si>
  <si>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</si>
  <si>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</si>
  <si>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</si>
  <si>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</si>
  <si>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</si>
  <si>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</si>
  <si>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</si>
  <si>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</si>
  <si>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</si>
  <si>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</si>
  <si>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</si>
  <si>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</si>
  <si>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</si>
  <si>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</si>
  <si>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</si>
  <si>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</si>
  <si>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</si>
  <si>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</si>
  <si>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</si>
  <si>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</si>
  <si>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</si>
  <si>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</si>
  <si>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</si>
  <si>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</si>
  <si>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</si>
  <si>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</si>
  <si>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</si>
  <si>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</si>
  <si>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</si>
  <si>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</si>
  <si>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</si>
  <si>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</si>
  <si>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</si>
  <si>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</si>
  <si>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</si>
  <si>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</si>
  <si>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</si>
  <si>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</si>
  <si>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</si>
  <si>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</si>
  <si>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</si>
  <si>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</si>
  <si>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</si>
  <si>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</si>
  <si>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</si>
  <si>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</si>
  <si>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</si>
  <si>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</si>
  <si>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</si>
  <si>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</si>
  <si>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</si>
  <si>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</si>
  <si>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</si>
  <si>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</si>
  <si>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</si>
  <si>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</si>
  <si>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</si>
  <si>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</si>
  <si>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</si>
  <si>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</si>
  <si>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</si>
  <si>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</si>
  <si>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</si>
  <si>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</si>
  <si>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</si>
  <si>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</si>
  <si>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</si>
  <si>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</si>
  <si>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</si>
  <si>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</si>
  <si>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</si>
  <si>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</si>
  <si>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</si>
  <si>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</si>
  <si>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</si>
  <si>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</si>
  <si>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</si>
  <si>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</si>
  <si>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</si>
  <si>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</si>
  <si>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</si>
  <si>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</si>
  <si>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</si>
  <si>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</si>
  <si>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</si>
  <si>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</si>
  <si>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</si>
  <si>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</si>
  <si>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</si>
  <si>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</si>
  <si>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</si>
  <si>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</si>
  <si>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</si>
  <si>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</si>
  <si>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</si>
  <si>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</si>
  <si>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</si>
  <si>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</si>
  <si>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</si>
  <si>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</si>
  <si>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</si>
  <si>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</si>
  <si>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</si>
  <si>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</si>
  <si>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</si>
  <si>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</si>
  <si>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</si>
  <si>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</si>
  <si>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</si>
  <si>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</si>
  <si>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</si>
  <si>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</si>
  <si>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</si>
  <si>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</si>
  <si>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</si>
  <si>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</si>
  <si>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</si>
  <si>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</si>
  <si>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</si>
  <si>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</si>
  <si>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</si>
  <si>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</si>
  <si>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</si>
  <si>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</si>
  <si>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</si>
  <si>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</si>
  <si>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</si>
  <si>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</si>
  <si>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</si>
  <si>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</si>
  <si>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</si>
  <si>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</si>
  <si>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</si>
  <si>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</si>
  <si>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</si>
  <si>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</si>
  <si>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</si>
  <si>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</si>
  <si>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</si>
  <si>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</si>
  <si>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</si>
  <si>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</si>
  <si>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</si>
  <si>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</si>
  <si>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</si>
  <si>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</si>
  <si>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</si>
  <si>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</si>
  <si>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</si>
  <si>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</si>
  <si>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</si>
  <si>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</si>
  <si>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</si>
  <si>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</si>
  <si>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</si>
  <si>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</si>
  <si>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</si>
  <si>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</si>
  <si>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</si>
  <si>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</si>
  <si>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</si>
  <si>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</si>
  <si>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</si>
  <si>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</si>
  <si>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</si>
  <si>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</si>
  <si>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</si>
  <si>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</si>
  <si>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</si>
  <si>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</si>
  <si>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</si>
  <si>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</si>
  <si>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</si>
  <si>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</si>
  <si>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</si>
  <si>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</si>
  <si>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</si>
  <si>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</si>
  <si>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</si>
  <si>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</si>
  <si>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</si>
  <si>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</si>
  <si>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</si>
  <si>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</si>
  <si>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</si>
  <si>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</si>
  <si>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</si>
  <si>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</si>
  <si>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</si>
  <si>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</si>
  <si>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</si>
  <si>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</si>
  <si>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</si>
  <si>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</si>
  <si>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</si>
  <si>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</si>
  <si>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</si>
  <si>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</si>
  <si>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</si>
  <si>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</si>
  <si>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</si>
  <si>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</si>
  <si>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</si>
  <si>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</si>
  <si>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</si>
  <si>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</si>
  <si>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</si>
  <si>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</si>
  <si>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</si>
  <si>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</si>
  <si>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</si>
  <si>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</si>
  <si>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</si>
  <si>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</si>
  <si>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</si>
  <si>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</si>
  <si>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</si>
  <si>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</si>
  <si>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</si>
  <si>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</si>
  <si>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</si>
  <si>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</si>
  <si>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</si>
  <si>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</si>
  <si>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</si>
  <si>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</si>
  <si>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</si>
  <si>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</si>
  <si>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</si>
  <si>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</si>
  <si>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</si>
  <si>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</si>
  <si>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</si>
  <si>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</si>
  <si>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</si>
  <si>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</si>
  <si>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</si>
  <si>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</si>
  <si>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</si>
  <si>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</si>
  <si>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</si>
  <si>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</si>
  <si>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</si>
  <si>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</si>
  <si>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</si>
  <si>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</si>
  <si>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</si>
  <si>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</si>
  <si>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</si>
  <si>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</si>
  <si>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</si>
  <si>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</si>
  <si>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</si>
  <si>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</si>
  <si>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</si>
  <si>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</si>
  <si>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</si>
  <si>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</si>
  <si>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</si>
  <si>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</si>
  <si>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</si>
  <si>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</si>
  <si>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</si>
  <si>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</si>
  <si>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</si>
  <si>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</si>
  <si>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</si>
  <si>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</si>
  <si>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</si>
  <si>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</si>
  <si>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</si>
  <si>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</si>
  <si>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</si>
  <si>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</si>
  <si>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</si>
  <si>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</si>
  <si>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</si>
  <si>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</si>
  <si>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</si>
  <si>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</si>
  <si>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</si>
  <si>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</si>
  <si>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</si>
  <si>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</si>
  <si>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</si>
  <si>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</si>
  <si>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</si>
  <si>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</si>
  <si>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</si>
  <si>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</si>
  <si>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</si>
  <si>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</si>
  <si>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</si>
  <si>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</si>
  <si>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</si>
  <si>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</si>
  <si>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</si>
  <si>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</si>
  <si>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</si>
  <si>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</si>
  <si>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</si>
  <si>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</si>
  <si>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</si>
  <si>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</si>
  <si>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</si>
  <si>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</si>
  <si>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</si>
  <si>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</si>
  <si>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</si>
  <si>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</si>
  <si>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</si>
  <si>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</si>
  <si>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</si>
  <si>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</si>
  <si>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</si>
  <si>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</si>
  <si>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</si>
  <si>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</si>
  <si>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</si>
  <si>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</si>
  <si>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</si>
  <si>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</si>
  <si>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</si>
  <si>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</si>
  <si>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</si>
  <si>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</si>
  <si>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</si>
  <si>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</si>
  <si>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</si>
  <si>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</si>
  <si>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</si>
  <si>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</si>
  <si>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</si>
  <si>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</si>
  <si>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</si>
  <si>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</si>
  <si>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</si>
  <si>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</si>
  <si>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</si>
  <si>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</si>
  <si>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</si>
  <si>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</si>
  <si>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</si>
  <si>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</si>
  <si>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</si>
  <si>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</si>
  <si>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</si>
  <si>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</si>
  <si>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</si>
  <si>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</si>
  <si>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</si>
  <si>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</si>
  <si>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</si>
  <si>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</si>
  <si>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</si>
  <si>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</si>
  <si>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</si>
  <si>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</si>
  <si>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</si>
  <si>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</si>
  <si>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</si>
  <si>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</si>
  <si>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</si>
  <si>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</si>
  <si>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</si>
  <si>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</si>
  <si>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</si>
  <si>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</si>
  <si>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</si>
  <si>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</si>
  <si>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</si>
  <si>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</si>
  <si>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</si>
  <si>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</si>
  <si>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</si>
  <si>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</si>
  <si>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</si>
  <si>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</si>
  <si>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</si>
  <si>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</si>
  <si>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</si>
  <si>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</si>
  <si>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</si>
  <si>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</si>
  <si>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</si>
  <si>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</si>
  <si>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</si>
  <si>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</si>
  <si>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</si>
  <si>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</si>
  <si>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</si>
  <si>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</si>
  <si>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</si>
  <si>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</si>
  <si>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</si>
  <si>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</si>
  <si>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</si>
  <si>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</si>
  <si>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</si>
  <si>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</si>
  <si>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</si>
  <si>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</si>
  <si>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</si>
  <si>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</si>
  <si>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</si>
  <si>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</si>
  <si>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</si>
  <si>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</si>
  <si>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</si>
  <si>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</si>
  <si>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</si>
  <si>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</si>
  <si>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</si>
  <si>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</si>
  <si>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</si>
  <si>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</si>
  <si>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</si>
  <si>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</si>
  <si>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</si>
  <si>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</si>
  <si>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</si>
  <si>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</si>
  <si>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</si>
  <si>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</si>
  <si>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</si>
  <si>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</si>
  <si>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</si>
  <si>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</si>
  <si>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</si>
  <si>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</si>
  <si>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</si>
  <si>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</si>
  <si>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</si>
  <si>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</si>
  <si>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</si>
  <si>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</si>
  <si>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</si>
  <si>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</si>
  <si>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</si>
  <si>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</si>
  <si>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</si>
  <si>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</si>
  <si>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</si>
  <si>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</si>
  <si>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</si>
  <si>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</si>
  <si>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</si>
  <si>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</si>
  <si>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</si>
  <si>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</si>
  <si>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</si>
  <si>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</si>
  <si>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</si>
  <si>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</si>
  <si>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</si>
  <si>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</si>
  <si>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</si>
  <si>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</si>
  <si>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</si>
  <si>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</si>
  <si>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</si>
  <si>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</si>
  <si>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</si>
  <si>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</si>
  <si>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</si>
  <si>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</si>
  <si>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</si>
  <si>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</si>
  <si>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</si>
  <si>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</si>
  <si>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</si>
  <si>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</si>
  <si>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</si>
  <si>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</si>
  <si>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</si>
  <si>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</si>
  <si>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</si>
  <si>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</si>
  <si>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</si>
  <si>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</si>
  <si>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</si>
  <si>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</si>
  <si>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</si>
  <si>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</si>
  <si>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</si>
  <si>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</si>
  <si>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</si>
  <si>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</si>
  <si>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</si>
  <si>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</si>
  <si>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</si>
  <si>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</si>
  <si>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</si>
  <si>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</si>
  <si>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</si>
  <si>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</si>
  <si>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</si>
  <si>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</si>
  <si>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</si>
  <si>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</si>
  <si>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</si>
  <si>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</si>
  <si>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</si>
  <si>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</si>
  <si>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</si>
  <si>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</si>
  <si>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</si>
  <si>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</si>
  <si>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</si>
  <si>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</si>
  <si>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</si>
  <si>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</si>
  <si>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</si>
  <si>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</si>
  <si>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</si>
  <si>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</si>
  <si>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</si>
  <si>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</si>
  <si>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</si>
  <si>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</si>
  <si>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</si>
  <si>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</si>
  <si>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</si>
  <si>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</si>
  <si>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</si>
  <si>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</si>
  <si>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</si>
  <si>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</si>
  <si>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</si>
  <si>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</si>
  <si>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</si>
  <si>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</si>
  <si>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</si>
  <si>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</si>
  <si>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</si>
  <si>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</si>
  <si>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</si>
  <si>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</si>
  <si>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</si>
  <si>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</si>
  <si>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</si>
  <si>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</si>
  <si>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</si>
  <si>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</si>
  <si>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</si>
  <si>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</si>
  <si>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</si>
  <si>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</si>
  <si>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</si>
  <si>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</si>
  <si>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</si>
  <si>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</si>
  <si>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</si>
  <si>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</si>
  <si>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</si>
  <si>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</si>
  <si>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</si>
  <si>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</si>
  <si>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</si>
  <si>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</si>
  <si>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</si>
  <si>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</si>
  <si>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</si>
  <si>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</si>
  <si>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</si>
  <si>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</si>
  <si>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</si>
  <si>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</si>
  <si>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</si>
  <si>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</si>
  <si>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</si>
  <si>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</si>
  <si>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</si>
  <si>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</si>
  <si>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</si>
  <si>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</si>
  <si>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</si>
  <si>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</si>
  <si>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</si>
  <si>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</si>
  <si>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</si>
  <si>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</si>
  <si>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</si>
  <si>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</si>
  <si>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</si>
  <si>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</si>
  <si>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</si>
  <si>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</si>
  <si>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</si>
  <si>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</si>
  <si>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</si>
  <si>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</si>
  <si>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</si>
  <si>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</si>
  <si>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</si>
  <si>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</si>
  <si>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</si>
  <si>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</si>
  <si>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</si>
  <si>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</si>
  <si>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</si>
  <si>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</si>
  <si>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</si>
  <si>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</si>
  <si>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</si>
  <si>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</si>
  <si>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</si>
  <si>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</si>
  <si>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</si>
  <si>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</si>
  <si>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</si>
  <si>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</si>
  <si>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</si>
  <si>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</si>
  <si>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</si>
  <si>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</si>
  <si>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</si>
  <si>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</si>
  <si>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</si>
  <si>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</si>
  <si>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</si>
  <si>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</si>
  <si>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</si>
  <si>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</si>
  <si>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</si>
  <si>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</si>
  <si>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</si>
  <si>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</si>
  <si>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</si>
  <si>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</si>
  <si>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</si>
  <si>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</si>
  <si>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</si>
  <si>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</si>
  <si>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</si>
  <si>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</si>
  <si>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</si>
  <si>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</si>
  <si>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</si>
  <si>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</si>
  <si>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</si>
  <si>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</si>
  <si>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</si>
  <si>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</si>
  <si>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</si>
  <si>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</si>
  <si>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</si>
  <si>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</si>
  <si>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</si>
  <si>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</si>
  <si>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</si>
  <si>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</si>
  <si>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</si>
  <si>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</si>
  <si>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</si>
  <si>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</si>
  <si>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</si>
  <si>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</si>
  <si>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</si>
  <si>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</si>
  <si>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</si>
  <si>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</si>
  <si>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</si>
  <si>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</si>
  <si>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</si>
  <si>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</si>
  <si>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</si>
  <si>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</si>
  <si>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</si>
  <si>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</si>
  <si>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</si>
  <si>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</si>
  <si>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</si>
  <si>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</si>
  <si>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</si>
  <si>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</si>
  <si>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</si>
  <si>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</si>
  <si>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</si>
  <si>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</si>
  <si>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</si>
  <si>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</si>
  <si>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</si>
  <si>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</si>
  <si>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</si>
  <si>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</si>
  <si>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</si>
  <si>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</si>
  <si>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</si>
  <si>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</si>
  <si>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</si>
  <si>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</si>
  <si>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</si>
  <si>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</si>
  <si>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</si>
  <si>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</si>
  <si>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</si>
  <si>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</si>
  <si>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</si>
  <si>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</si>
  <si>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</si>
  <si>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</si>
  <si>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</si>
  <si>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</si>
  <si>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</si>
  <si>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</si>
  <si>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</si>
  <si>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</si>
  <si>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</si>
  <si>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</si>
  <si>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</si>
  <si>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</si>
  <si>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</si>
  <si>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</si>
  <si>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</si>
  <si>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</si>
  <si>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</si>
  <si>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</si>
  <si>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</si>
  <si>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</si>
  <si>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</si>
  <si>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</si>
  <si>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</si>
  <si>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</si>
  <si>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</si>
  <si>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</si>
  <si>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</si>
  <si>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</si>
  <si>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</si>
  <si>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</si>
  <si>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</si>
  <si>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</si>
  <si>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</si>
  <si>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</si>
  <si>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</si>
  <si>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</si>
  <si>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</si>
  <si>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</si>
  <si>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</si>
  <si>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</si>
  <si>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</si>
  <si>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</si>
  <si>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</si>
  <si>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</si>
  <si>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</si>
  <si>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</si>
  <si>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</si>
  <si>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</si>
  <si>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</si>
  <si>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</si>
  <si>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</si>
  <si>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</si>
  <si>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</si>
  <si>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</si>
  <si>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</si>
  <si>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</si>
  <si>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</si>
  <si>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</si>
  <si>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</si>
  <si>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</si>
  <si>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</si>
  <si>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</si>
  <si>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</si>
  <si>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</si>
  <si>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</si>
  <si>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</si>
  <si>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</si>
  <si>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</si>
  <si>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</si>
  <si>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</si>
  <si>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</si>
  <si>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</si>
  <si>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</si>
  <si>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</si>
  <si>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</si>
  <si>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</si>
  <si>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</si>
  <si>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</si>
  <si>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</si>
  <si>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</si>
  <si>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</si>
  <si>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</si>
  <si>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</si>
  <si>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</si>
  <si>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</si>
  <si>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</si>
  <si>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</si>
  <si>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</si>
  <si>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</si>
  <si>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</si>
  <si>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</si>
  <si>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</si>
  <si>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</si>
  <si>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</si>
  <si>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</si>
  <si>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</si>
  <si>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</si>
  <si>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</si>
  <si>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</si>
  <si>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</si>
  <si>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</si>
  <si>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</si>
  <si>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</si>
  <si>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</si>
  <si>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</si>
  <si>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</si>
  <si>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</si>
  <si>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</si>
  <si>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</si>
  <si>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</si>
  <si>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</si>
  <si>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</si>
  <si>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</si>
  <si>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</si>
  <si>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</si>
  <si>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</si>
  <si>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</si>
  <si>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</si>
  <si>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</si>
  <si>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</si>
  <si>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</si>
  <si>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</si>
  <si>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</si>
  <si>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</si>
  <si>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</si>
  <si>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</si>
  <si>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</si>
  <si>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</si>
  <si>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</si>
  <si>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</si>
  <si>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</si>
  <si>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</si>
  <si>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</si>
  <si>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</si>
  <si>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</si>
  <si>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</si>
  <si>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</si>
  <si>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</si>
  <si>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</si>
  <si>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</si>
  <si>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</si>
  <si>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</si>
  <si>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</si>
  <si>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</si>
  <si>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</si>
  <si>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</si>
  <si>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</si>
  <si>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</si>
  <si>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</si>
  <si>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</si>
  <si>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</si>
  <si>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</si>
  <si>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</si>
  <si>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</si>
  <si>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</si>
  <si>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</si>
  <si>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</si>
  <si>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</si>
  <si>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</si>
  <si>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</si>
  <si>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</si>
  <si>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</si>
  <si>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</si>
  <si>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</si>
  <si>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</si>
  <si>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</si>
  <si>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</si>
  <si>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</si>
  <si>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</si>
  <si>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</si>
  <si>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</si>
  <si>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</si>
  <si>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</si>
  <si>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</si>
  <si>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</si>
  <si>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</si>
  <si>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</si>
  <si>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</si>
  <si>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</si>
  <si>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</si>
  <si>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</si>
  <si>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</si>
  <si>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</si>
  <si>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</si>
  <si>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</si>
  <si>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</si>
  <si>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</si>
  <si>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</si>
  <si>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</si>
  <si>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</si>
  <si>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</si>
  <si>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</si>
  <si>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</si>
  <si>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</si>
  <si>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</si>
  <si>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</si>
  <si>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</si>
  <si>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</si>
  <si>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</si>
  <si>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</si>
  <si>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</si>
  <si>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</si>
  <si>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</si>
  <si>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</si>
  <si>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</si>
  <si>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</si>
  <si>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</si>
  <si>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</si>
  <si>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</si>
  <si>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</si>
  <si>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</si>
  <si>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</si>
  <si>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</si>
  <si>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</si>
  <si>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</si>
  <si>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</si>
  <si>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</si>
  <si>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</si>
  <si>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</si>
  <si>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</si>
  <si>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</si>
  <si>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</si>
  <si>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</si>
  <si>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</si>
  <si>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</si>
  <si>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</si>
  <si>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</si>
  <si>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</si>
  <si>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</si>
  <si>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</si>
  <si>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</si>
  <si>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</si>
  <si>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</si>
  <si>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</si>
  <si>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</si>
  <si>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</si>
  <si>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</si>
  <si>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</si>
  <si>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</si>
  <si>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</si>
  <si>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</si>
  <si>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</si>
  <si>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</si>
  <si>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</si>
  <si>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</si>
  <si>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</si>
  <si>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</si>
  <si>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</si>
  <si>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</si>
  <si>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</si>
  <si>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</si>
  <si>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</si>
  <si>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</si>
  <si>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</si>
  <si>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</si>
  <si>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</si>
  <si>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</si>
  <si>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</si>
  <si>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</si>
  <si>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</si>
  <si>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</si>
  <si>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</si>
  <si>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</si>
  <si>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</si>
  <si>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</si>
  <si>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</si>
  <si>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</si>
  <si>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</si>
  <si>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</si>
  <si>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</si>
  <si>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</si>
  <si>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</si>
  <si>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</si>
  <si>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</si>
  <si>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</si>
  <si>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</si>
  <si>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</si>
  <si>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</si>
  <si>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</si>
  <si>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</si>
  <si>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</si>
  <si>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</si>
  <si>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</si>
  <si>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</si>
  <si>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</si>
  <si>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</si>
  <si>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</si>
  <si>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</si>
  <si>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</si>
  <si>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</si>
  <si>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</si>
  <si>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</si>
  <si>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</si>
  <si>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</si>
  <si>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</si>
  <si>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</si>
  <si>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</si>
  <si>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</si>
  <si>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</si>
  <si>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</si>
  <si>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</si>
  <si>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</si>
  <si>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</si>
  <si>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</si>
  <si>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</si>
  <si>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</si>
  <si>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</si>
  <si>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</si>
  <si>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</si>
  <si>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</si>
  <si>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</si>
  <si>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</si>
  <si>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</si>
  <si>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</si>
  <si>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</si>
  <si>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</si>
  <si>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</si>
  <si>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</si>
  <si>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</si>
  <si>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</si>
  <si>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</si>
  <si>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</si>
  <si>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</si>
  <si>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</si>
  <si>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</si>
  <si>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</si>
  <si>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</si>
  <si>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</si>
  <si>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</si>
  <si>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</si>
  <si>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</si>
  <si>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</si>
  <si>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</si>
  <si>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</si>
  <si>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</si>
  <si>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</si>
  <si>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</si>
  <si>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</si>
  <si>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</si>
  <si>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</si>
  <si>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</si>
  <si>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</si>
  <si>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</si>
  <si>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</si>
  <si>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</si>
  <si>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</si>
  <si>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</si>
  <si>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</si>
  <si>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</si>
  <si>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</si>
  <si>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</si>
  <si>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</si>
  <si>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</si>
  <si>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</si>
  <si>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</si>
  <si>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</si>
  <si>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</si>
  <si>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</si>
  <si>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</si>
  <si>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</si>
  <si>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</si>
  <si>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</si>
  <si>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</si>
  <si>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</si>
  <si>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</si>
  <si>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</si>
  <si>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</si>
  <si>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</si>
  <si>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</si>
  <si>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</si>
  <si>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</si>
  <si>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</si>
  <si>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</si>
  <si>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</si>
  <si>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</si>
  <si>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</si>
  <si>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</si>
  <si>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</si>
  <si>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</si>
  <si>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</si>
  <si>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</si>
  <si>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</si>
  <si>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</si>
  <si>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</si>
  <si>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</si>
  <si>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</si>
  <si>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</si>
  <si>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</si>
  <si>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</si>
  <si>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</si>
  <si>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</si>
  <si>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</si>
  <si>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</si>
  <si>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</si>
  <si>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</si>
  <si>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</si>
  <si>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</si>
  <si>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</si>
  <si>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</si>
  <si>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</si>
  <si>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</si>
  <si>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</si>
  <si>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</si>
  <si>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</si>
  <si>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</si>
  <si>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</si>
  <si>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</si>
  <si>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</si>
  <si>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</si>
  <si>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</si>
  <si>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</si>
  <si>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</si>
  <si>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</si>
  <si>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</si>
  <si>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</si>
  <si>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</si>
  <si>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</si>
  <si>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</si>
  <si>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</si>
  <si>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</si>
  <si>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</si>
  <si>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</si>
  <si>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</si>
  <si>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</si>
  <si>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</si>
  <si>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</si>
  <si>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</si>
  <si>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</si>
  <si>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</si>
  <si>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</si>
  <si>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</si>
  <si>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</si>
  <si>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</si>
  <si>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</si>
  <si>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</si>
  <si>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</si>
  <si>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</si>
  <si>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</si>
  <si>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</si>
  <si>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</si>
  <si>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</si>
  <si>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</si>
  <si>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</si>
  <si>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</si>
  <si>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</si>
  <si>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</si>
  <si>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</si>
  <si>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</si>
  <si>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</si>
  <si>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</si>
  <si>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</si>
  <si>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</si>
  <si>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</si>
  <si>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</si>
  <si>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</si>
  <si>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</si>
  <si>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</si>
  <si>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</si>
  <si>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</si>
  <si>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</si>
  <si>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</si>
  <si>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</si>
  <si>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</si>
  <si>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</si>
  <si>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</si>
  <si>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</si>
  <si>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</si>
  <si>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</si>
  <si>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</si>
  <si>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</si>
  <si>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</si>
  <si>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</si>
  <si>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</si>
  <si>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</si>
  <si>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</si>
  <si>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</si>
  <si>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</si>
  <si>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</si>
  <si>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</si>
  <si>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</si>
  <si>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</si>
  <si>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</si>
  <si>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</si>
  <si>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</si>
  <si>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</si>
  <si>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</si>
  <si>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</si>
  <si>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</si>
  <si>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</si>
  <si>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</si>
  <si>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</si>
  <si>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</si>
  <si>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</si>
  <si>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</si>
  <si>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</si>
  <si>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</si>
  <si>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</si>
  <si>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</si>
  <si>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</si>
  <si>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</si>
  <si>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</si>
  <si>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</si>
  <si>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</si>
  <si>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</si>
  <si>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</si>
  <si>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</si>
  <si>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</si>
  <si>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</si>
  <si>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</si>
  <si>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</si>
  <si>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</si>
  <si>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</si>
  <si>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</si>
  <si>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</si>
  <si>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</si>
  <si>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</si>
  <si>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</si>
  <si>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</si>
  <si>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</si>
  <si>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</si>
  <si>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</si>
  <si>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</si>
  <si>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</si>
  <si>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</si>
  <si>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</si>
  <si>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</si>
  <si>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</si>
  <si>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</si>
  <si>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</si>
  <si>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</si>
  <si>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</si>
  <si>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</si>
  <si>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</si>
  <si>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</si>
  <si>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</si>
  <si>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</si>
  <si>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</si>
  <si>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</si>
  <si>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</si>
  <si>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</si>
  <si>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</si>
  <si>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</si>
  <si>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</si>
  <si>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</si>
  <si>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</si>
  <si>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</si>
  <si>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</si>
  <si>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</si>
  <si>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</si>
  <si>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</si>
  <si>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</si>
  <si>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</si>
  <si>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</si>
  <si>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</si>
  <si>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</si>
  <si>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</si>
  <si>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</si>
  <si>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</si>
  <si>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</si>
  <si>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</si>
  <si>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</si>
  <si>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</si>
  <si>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</si>
  <si>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</si>
  <si>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</si>
  <si>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</si>
  <si>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</si>
  <si>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</si>
  <si>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</si>
  <si>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</si>
  <si>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</si>
  <si>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</si>
  <si>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</si>
  <si>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</si>
  <si>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</si>
  <si>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</si>
  <si>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</si>
  <si>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</si>
  <si>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</si>
  <si>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</si>
  <si>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</si>
  <si>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</si>
  <si>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</si>
  <si>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</si>
  <si>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</si>
  <si>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</si>
  <si>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</si>
  <si>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</si>
  <si>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</si>
  <si>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</si>
  <si>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</si>
  <si>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</si>
  <si>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</si>
  <si>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</si>
  <si>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</si>
  <si>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</si>
  <si>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</si>
  <si>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</si>
  <si>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</si>
  <si>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</si>
  <si>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</si>
  <si>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</si>
  <si>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</si>
  <si>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</si>
  <si>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</si>
  <si>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</si>
  <si>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</si>
  <si>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</si>
  <si>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</si>
  <si>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</si>
  <si>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</si>
  <si>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</si>
  <si>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</si>
  <si>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</si>
  <si>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</si>
  <si>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</si>
  <si>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</si>
  <si>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</si>
  <si>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</si>
  <si>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</si>
  <si>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</si>
  <si>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</si>
  <si>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</si>
  <si>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</si>
  <si>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</si>
  <si>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</si>
  <si>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</si>
  <si>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</si>
  <si>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</si>
  <si>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</si>
  <si>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</si>
  <si>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</si>
  <si>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</si>
  <si>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</si>
  <si>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</si>
  <si>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</si>
  <si>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</si>
  <si>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</si>
  <si>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</si>
  <si>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</si>
  <si>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</si>
  <si>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</si>
  <si>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</si>
  <si>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</si>
  <si>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</si>
  <si>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</si>
  <si>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</si>
  <si>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</si>
  <si>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</si>
  <si>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</si>
  <si>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</si>
  <si>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</si>
  <si>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</si>
  <si>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</si>
  <si>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</si>
  <si>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</si>
  <si>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</si>
  <si>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</si>
  <si>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</si>
  <si>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</si>
  <si>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</si>
  <si>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</si>
  <si>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</si>
  <si>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</si>
  <si>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</si>
  <si>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</si>
  <si>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</si>
  <si>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</si>
  <si>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</si>
  <si>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</si>
  <si>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</si>
  <si>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</si>
  <si>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</si>
  <si>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</si>
  <si>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</si>
  <si>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</si>
  <si>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</si>
  <si>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</si>
  <si>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</si>
  <si>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</si>
  <si>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</si>
  <si>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</si>
  <si>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</si>
  <si>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</si>
  <si>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</si>
  <si>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</si>
  <si>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</si>
  <si>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</si>
  <si>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</si>
  <si>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</si>
  <si>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</si>
  <si>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</si>
  <si>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</si>
  <si>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</si>
  <si>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</si>
  <si>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</si>
  <si>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</si>
  <si>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</si>
  <si>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</si>
  <si>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</si>
  <si>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</si>
  <si>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</si>
  <si>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</si>
  <si>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</si>
  <si>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</si>
  <si>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</si>
  <si>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</si>
  <si>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</si>
  <si>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</si>
  <si>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</si>
  <si>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</si>
  <si>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</si>
  <si>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</si>
  <si>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</si>
  <si>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</si>
  <si>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</si>
  <si>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</si>
  <si>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</si>
  <si>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</si>
  <si>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</si>
  <si>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</si>
  <si>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</si>
  <si>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</si>
  <si>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</si>
  <si>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</si>
  <si>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</si>
  <si>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</si>
  <si>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</si>
  <si>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</si>
  <si>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</si>
  <si>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</si>
  <si>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</si>
  <si>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</si>
  <si>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</si>
  <si>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</si>
  <si>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</si>
  <si>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</si>
  <si>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</si>
  <si>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</si>
  <si>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</si>
  <si>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</si>
  <si>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</si>
  <si>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</si>
  <si>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</si>
  <si>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</si>
  <si>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</si>
  <si>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</si>
  <si>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</si>
  <si>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</si>
  <si>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</si>
  <si>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</si>
  <si>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</si>
  <si>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</si>
  <si>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</si>
  <si>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</si>
  <si>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</si>
  <si>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</si>
  <si>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</si>
  <si>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</si>
  <si>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</si>
  <si>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</si>
  <si>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</si>
  <si>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</si>
  <si>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</si>
  <si>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</si>
  <si>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</si>
  <si>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</si>
  <si>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</si>
  <si>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</si>
  <si>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</si>
  <si>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</si>
  <si>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</si>
  <si>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</si>
  <si>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</si>
  <si>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</si>
  <si>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</si>
  <si>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</si>
  <si>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</si>
  <si>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</si>
  <si>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</si>
  <si>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</si>
  <si>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</si>
  <si>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</si>
  <si>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</si>
  <si>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</si>
  <si>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</si>
  <si>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</si>
  <si>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</si>
  <si>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</si>
  <si>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</si>
  <si>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</si>
  <si>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</si>
  <si>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</si>
  <si>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</si>
  <si>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</si>
  <si>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</si>
  <si>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</si>
  <si>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</si>
  <si>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</si>
  <si>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</si>
  <si>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</si>
  <si>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</si>
  <si>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</si>
  <si>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</si>
  <si>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</si>
  <si>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</si>
  <si>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</si>
  <si>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</si>
  <si>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</si>
  <si>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</si>
  <si>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</si>
  <si>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</si>
  <si>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</si>
  <si>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</si>
  <si>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</si>
  <si>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</si>
  <si>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</si>
  <si>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</si>
  <si>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</si>
  <si>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</si>
  <si>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</si>
  <si>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</si>
  <si>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</si>
  <si>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</si>
  <si>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</si>
  <si>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</si>
  <si>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</si>
  <si>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</si>
  <si>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</si>
  <si>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</si>
  <si>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</si>
  <si>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</si>
  <si>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</si>
  <si>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</si>
  <si>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</si>
  <si>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</si>
  <si>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</si>
  <si>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</si>
  <si>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</si>
  <si>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</si>
  <si>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</si>
  <si>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</si>
  <si>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</si>
  <si>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</si>
  <si>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</si>
  <si>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</si>
  <si>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</si>
  <si>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</si>
  <si>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</si>
  <si>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</si>
  <si>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</si>
  <si>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</si>
  <si>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</si>
  <si>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</si>
  <si>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</si>
  <si>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</si>
  <si>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</si>
  <si>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</si>
  <si>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</si>
  <si>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</si>
  <si>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</si>
  <si>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</si>
  <si>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</si>
  <si>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</si>
  <si>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</si>
  <si>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</si>
  <si>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</si>
  <si>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</si>
  <si>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</si>
  <si>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</si>
  <si>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</si>
  <si>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</si>
  <si>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</si>
  <si>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</si>
  <si>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</si>
  <si>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</si>
  <si>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</si>
  <si>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</si>
  <si>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</si>
  <si>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</si>
  <si>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</si>
  <si>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</si>
  <si>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</si>
  <si>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</si>
  <si>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</si>
  <si>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</si>
  <si>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</si>
  <si>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</si>
  <si>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</si>
  <si>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</si>
  <si>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</si>
  <si>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</si>
  <si>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</si>
  <si>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</si>
  <si>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</si>
  <si>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</si>
  <si>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</si>
  <si>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</si>
  <si>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</si>
  <si>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</si>
  <si>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</si>
  <si>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</si>
  <si>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</si>
  <si>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</si>
  <si>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</si>
  <si>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</si>
  <si>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</si>
  <si>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</si>
  <si>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</si>
  <si>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</si>
  <si>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</si>
  <si>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</si>
  <si>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</si>
  <si>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</si>
  <si>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</si>
  <si>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</si>
  <si>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</si>
  <si>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</si>
  <si>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</si>
  <si>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</si>
  <si>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</si>
  <si>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</si>
  <si>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</si>
  <si>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</si>
  <si>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</si>
  <si>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</si>
  <si>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</si>
  <si>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</si>
  <si>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</si>
  <si>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</si>
  <si>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</si>
  <si>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</si>
  <si>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</si>
  <si>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</si>
  <si>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</si>
  <si>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</si>
  <si>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</si>
  <si>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</si>
  <si>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</si>
  <si>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</si>
  <si>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</si>
  <si>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</si>
  <si>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</si>
  <si>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</si>
  <si>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</si>
  <si>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</si>
  <si>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</si>
  <si>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</si>
  <si>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</si>
  <si>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</si>
  <si>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</si>
  <si>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</si>
  <si>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</si>
  <si>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</si>
  <si>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</si>
  <si>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</si>
  <si>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</si>
  <si>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</si>
  <si>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</si>
  <si>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</si>
  <si>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</si>
  <si>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</si>
  <si>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</si>
  <si>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</si>
  <si>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</si>
  <si>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</si>
  <si>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</si>
  <si>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</si>
  <si>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</si>
  <si>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</si>
  <si>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</si>
  <si>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</si>
  <si>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</si>
  <si>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</si>
  <si>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</si>
  <si>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</si>
  <si>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</si>
  <si>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</si>
  <si>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</si>
  <si>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</si>
  <si>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</si>
  <si>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</si>
  <si>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</si>
  <si>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</si>
  <si>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</si>
  <si>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</si>
  <si>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</si>
  <si>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</si>
  <si>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</si>
  <si>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</si>
  <si>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</si>
  <si>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</si>
  <si>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</si>
  <si>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</si>
  <si>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</si>
  <si>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</si>
  <si>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</si>
  <si>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</si>
  <si>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</si>
  <si>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</si>
  <si>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</si>
  <si>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</si>
  <si>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</si>
  <si>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</si>
  <si>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</si>
  <si>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</si>
  <si>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</si>
  <si>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</si>
  <si>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</si>
  <si>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</si>
  <si>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</si>
  <si>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</si>
  <si>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</si>
  <si>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</si>
  <si>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</si>
  <si>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</si>
  <si>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</si>
  <si>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</si>
  <si>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</si>
  <si>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</si>
  <si>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</si>
  <si>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</si>
  <si>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</si>
  <si>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</si>
  <si>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</si>
  <si>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</si>
  <si>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</si>
  <si>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</si>
  <si>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</si>
  <si>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</si>
  <si>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</si>
  <si>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</si>
  <si>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</si>
  <si>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</si>
  <si>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</si>
  <si>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</si>
  <si>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</si>
  <si>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</si>
  <si>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</si>
  <si>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</si>
  <si>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</si>
  <si>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</si>
  <si>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</si>
  <si>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</si>
  <si>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</si>
  <si>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</si>
  <si>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</si>
  <si>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</si>
  <si>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</si>
  <si>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</si>
  <si>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</si>
  <si>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</si>
  <si>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</si>
  <si>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</si>
  <si>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</si>
  <si>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</si>
  <si>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</si>
  <si>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</si>
  <si>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</si>
  <si>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</si>
  <si>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</si>
  <si>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</si>
  <si>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</si>
  <si>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</si>
  <si>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</si>
  <si>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</si>
  <si>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</si>
  <si>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</si>
  <si>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</si>
  <si>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</si>
  <si>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</si>
  <si>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</si>
  <si>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</si>
  <si>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</si>
  <si>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</si>
  <si>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</si>
  <si>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</si>
  <si>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</si>
  <si>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</si>
  <si>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</si>
  <si>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</si>
  <si>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</si>
  <si>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</si>
  <si>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</si>
  <si>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</si>
  <si>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</si>
  <si>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</si>
  <si>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</si>
  <si>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</si>
  <si>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</si>
  <si>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</si>
  <si>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</si>
  <si>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</si>
  <si>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</si>
  <si>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</si>
  <si>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</si>
  <si>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</si>
  <si>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</si>
  <si>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</si>
  <si>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</si>
  <si>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</si>
  <si>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</si>
  <si>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</si>
  <si>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</si>
  <si>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</si>
  <si>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</si>
  <si>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</si>
  <si>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</si>
  <si>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</si>
  <si>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</si>
  <si>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</si>
  <si>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</si>
  <si>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</si>
  <si>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</si>
  <si>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</si>
  <si>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</si>
  <si>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</si>
  <si>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</si>
  <si>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</si>
  <si>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</si>
  <si>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</si>
  <si>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</si>
  <si>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</si>
  <si>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</si>
  <si>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</si>
  <si>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</si>
  <si>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</si>
  <si>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</si>
  <si>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</si>
  <si>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</si>
  <si>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</si>
  <si>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</si>
  <si>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</si>
  <si>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</si>
  <si>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</si>
  <si>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</si>
  <si>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</si>
  <si>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</si>
  <si>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</si>
  <si>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</si>
  <si>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</si>
  <si>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</si>
  <si>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</si>
  <si>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</si>
  <si>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</si>
  <si>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</si>
  <si>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</si>
  <si>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</si>
  <si>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</si>
  <si>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</si>
  <si>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</si>
  <si>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</si>
  <si>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</si>
  <si>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</si>
  <si>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</si>
  <si>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</si>
  <si>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</si>
  <si>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</si>
  <si>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</si>
  <si>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</si>
  <si>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</si>
  <si>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</si>
  <si>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</si>
  <si>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</si>
  <si>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</si>
  <si>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</si>
  <si>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</si>
  <si>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</si>
  <si>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</si>
  <si>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</si>
  <si>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</si>
  <si>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</si>
  <si>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</si>
  <si>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</si>
  <si>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</si>
  <si>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</si>
  <si>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</si>
  <si>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</si>
  <si>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</si>
  <si>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</si>
  <si>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</si>
  <si>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</si>
  <si>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</si>
  <si>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</si>
  <si>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</si>
  <si>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</si>
  <si>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</si>
  <si>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</si>
  <si>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</si>
  <si>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</si>
  <si>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</si>
  <si>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</si>
  <si>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</si>
  <si>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</si>
  <si>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</si>
  <si>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</si>
  <si>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</si>
  <si>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</si>
  <si>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</si>
  <si>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</si>
  <si>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</si>
  <si>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</si>
  <si>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</si>
  <si>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</si>
  <si>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</si>
  <si>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</si>
  <si>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</si>
  <si>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</si>
  <si>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</si>
  <si>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</si>
  <si>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</si>
  <si>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</si>
  <si>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</si>
  <si>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</si>
  <si>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</si>
  <si>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</si>
  <si>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</si>
  <si>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</si>
  <si>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</si>
  <si>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</si>
  <si>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</si>
  <si>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</si>
  <si>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</si>
  <si>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</si>
  <si>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</si>
  <si>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</si>
  <si>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</si>
  <si>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</si>
  <si>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</si>
  <si>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</si>
  <si>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</si>
  <si>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</si>
  <si>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</si>
  <si>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</si>
  <si>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</si>
  <si>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</si>
  <si>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</si>
  <si>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</si>
  <si>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</si>
  <si>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</si>
  <si>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</si>
  <si>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</si>
  <si>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</si>
  <si>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</si>
  <si>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</si>
  <si>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</si>
  <si>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</si>
  <si>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</si>
  <si>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</si>
  <si>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</si>
  <si>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</si>
  <si>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</si>
  <si>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</si>
  <si>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</si>
  <si>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</si>
  <si>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</si>
  <si>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</si>
  <si>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</si>
  <si>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</si>
  <si>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</si>
  <si>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</si>
  <si>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</si>
  <si>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</si>
  <si>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</si>
  <si>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</si>
  <si>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</si>
  <si>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</si>
  <si>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</si>
  <si>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</si>
  <si>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</si>
  <si>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</si>
  <si>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</si>
  <si>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</si>
  <si>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</si>
  <si>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</si>
  <si>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</si>
  <si>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</si>
  <si>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</si>
  <si>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</si>
  <si>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</si>
  <si>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</si>
  <si>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</si>
  <si>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</si>
  <si>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</si>
  <si>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</si>
  <si>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</si>
  <si>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</si>
  <si>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</si>
  <si>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</si>
  <si>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</si>
  <si>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</si>
  <si>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</si>
  <si>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</si>
  <si>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</si>
  <si>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</si>
  <si>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</si>
  <si>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</si>
  <si>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</si>
  <si>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</si>
  <si>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</si>
  <si>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</si>
  <si>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</si>
  <si>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</si>
  <si>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</si>
  <si>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</si>
  <si>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</si>
  <si>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</si>
  <si>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</si>
  <si>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</si>
  <si>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</si>
  <si>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</si>
  <si>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</si>
  <si>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</si>
  <si>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</si>
  <si>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</si>
  <si>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</si>
  <si>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</si>
  <si>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</si>
  <si>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</si>
  <si>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</si>
  <si>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</si>
  <si>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</si>
  <si>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</si>
  <si>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</si>
  <si>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</si>
  <si>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</si>
  <si>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</si>
  <si>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</si>
  <si>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</si>
  <si>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</si>
  <si>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</si>
  <si>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</si>
  <si>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</si>
  <si>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</si>
  <si>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</si>
  <si>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</si>
  <si>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</si>
  <si>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</si>
  <si>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</si>
  <si>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</si>
  <si>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</si>
  <si>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</si>
  <si>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</si>
  <si>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</si>
  <si>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</si>
  <si>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</si>
  <si>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</si>
  <si>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</si>
  <si>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</si>
  <si>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</si>
  <si>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</si>
  <si>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</si>
  <si>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</si>
  <si>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</si>
  <si>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</si>
  <si>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</si>
  <si>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</si>
  <si>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</si>
  <si>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</si>
  <si>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</si>
  <si>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</si>
  <si>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</si>
  <si>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</si>
  <si>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</si>
  <si>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</si>
  <si>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</si>
  <si>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</si>
  <si>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</si>
  <si>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</si>
  <si>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</si>
  <si>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</si>
  <si>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</si>
  <si>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</si>
  <si>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</si>
  <si>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</si>
  <si>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</si>
  <si>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</si>
  <si>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</si>
  <si>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</si>
  <si>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</si>
  <si>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</si>
  <si>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</si>
  <si>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</si>
  <si>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</si>
  <si>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</si>
  <si>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</si>
  <si>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</si>
  <si>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</si>
  <si>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</si>
  <si>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</si>
  <si>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</si>
  <si>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</si>
  <si>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</si>
  <si>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</si>
  <si>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</si>
  <si>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</si>
  <si>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</si>
  <si>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</si>
  <si>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</si>
  <si>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</si>
  <si>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</si>
  <si>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</si>
  <si>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</si>
  <si>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</si>
  <si>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</si>
  <si>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</si>
  <si>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</si>
  <si>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</si>
  <si>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</si>
  <si>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</si>
  <si>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</si>
  <si>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</si>
  <si>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</si>
  <si>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</si>
  <si>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</si>
  <si>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</si>
  <si>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</si>
  <si>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</si>
  <si>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</si>
  <si>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</si>
  <si>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</si>
  <si>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</si>
  <si>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</si>
  <si>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</si>
  <si>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</si>
  <si>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</si>
  <si>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</si>
  <si>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</si>
  <si>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</si>
  <si>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</si>
  <si>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</si>
  <si>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</si>
  <si>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</si>
  <si>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</si>
  <si>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</si>
  <si>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</si>
  <si>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</si>
  <si>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</si>
  <si>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</si>
  <si>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</si>
  <si>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</si>
  <si>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</si>
  <si>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</si>
  <si>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</si>
  <si>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</si>
  <si>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</si>
  <si>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</si>
  <si>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</si>
  <si>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</si>
  <si>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</si>
  <si>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</si>
  <si>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</si>
  <si>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</si>
  <si>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</si>
  <si>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</si>
  <si>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</si>
  <si>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</si>
  <si>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</si>
  <si>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</si>
  <si>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</si>
  <si>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</si>
  <si>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</si>
  <si>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</si>
  <si>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</si>
  <si>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</si>
  <si>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</si>
  <si>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</si>
  <si>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</si>
  <si>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</si>
  <si>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</si>
  <si>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</si>
  <si>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</si>
  <si>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</si>
  <si>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</si>
  <si>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</si>
  <si>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</si>
  <si>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</si>
  <si>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</si>
  <si>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</si>
  <si>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</si>
  <si>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</si>
  <si>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</si>
  <si>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</si>
  <si>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</si>
  <si>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</si>
  <si>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</si>
  <si>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</si>
  <si>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</si>
  <si>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</si>
  <si>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</si>
  <si>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</si>
  <si>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</si>
  <si>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</si>
  <si>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</si>
  <si>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</si>
  <si>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</si>
  <si>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</si>
  <si>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</si>
  <si>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</si>
  <si>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</si>
  <si>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</si>
  <si>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</si>
  <si>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</si>
  <si>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</si>
  <si>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</si>
  <si>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</si>
  <si>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</si>
  <si>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</si>
  <si>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</si>
  <si>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</si>
  <si>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</si>
  <si>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</si>
  <si>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</si>
  <si>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</si>
  <si>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</si>
  <si>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</si>
  <si>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</si>
  <si>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</si>
  <si>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</si>
  <si>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</si>
  <si>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</si>
  <si>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</si>
  <si>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</si>
  <si>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</si>
  <si>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</si>
  <si>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</si>
  <si>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</si>
  <si>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</si>
  <si>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</si>
  <si>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</si>
  <si>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</si>
  <si>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</si>
  <si>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</si>
  <si>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</si>
  <si>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</si>
  <si>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</si>
  <si>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</si>
  <si>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</si>
  <si>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</si>
  <si>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</si>
  <si>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</si>
  <si>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</si>
  <si>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</si>
  <si>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</si>
  <si>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</si>
  <si>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</si>
  <si>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</si>
  <si>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</si>
  <si>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</si>
  <si>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</si>
  <si>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</si>
  <si>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</si>
  <si>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</si>
  <si>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</si>
  <si>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</si>
  <si>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</si>
  <si>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</si>
  <si>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</si>
  <si>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</si>
  <si>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</si>
  <si>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</si>
  <si>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</si>
  <si>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</si>
  <si>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</si>
  <si>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</si>
  <si>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</si>
  <si>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</si>
  <si>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</si>
  <si>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</si>
  <si>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</si>
  <si>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</si>
  <si>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</si>
  <si>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</si>
  <si>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</si>
  <si>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</si>
  <si>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</si>
  <si>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</si>
  <si>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</si>
  <si>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</si>
  <si>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</si>
  <si>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</si>
  <si>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</si>
  <si>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</si>
  <si>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</si>
  <si>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</si>
  <si>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</si>
  <si>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</si>
  <si>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</si>
  <si>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</si>
  <si>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</si>
  <si>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</si>
  <si>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</si>
  <si>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</si>
  <si>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</si>
  <si>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</si>
  <si>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</si>
  <si>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</si>
  <si>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</si>
  <si>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</si>
  <si>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</si>
  <si>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</si>
  <si>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</si>
  <si>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</si>
  <si>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</si>
  <si>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</si>
  <si>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</si>
  <si>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</si>
  <si>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</si>
  <si>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</si>
  <si>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</si>
  <si>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</si>
  <si>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</si>
  <si>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</si>
  <si>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</si>
  <si>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</si>
  <si>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</si>
  <si>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</si>
  <si>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</si>
  <si>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</si>
  <si>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</si>
  <si>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</si>
  <si>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</si>
  <si>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</si>
  <si>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</si>
  <si>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</si>
  <si>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</si>
  <si>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</si>
  <si>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</si>
  <si>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</si>
  <si>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</si>
  <si>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</si>
  <si>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</si>
  <si>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</si>
  <si>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</si>
  <si>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</si>
  <si>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</si>
  <si>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</si>
  <si>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</si>
  <si>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</si>
  <si>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</si>
  <si>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</si>
  <si>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</si>
  <si>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</si>
  <si>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</si>
  <si>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</si>
  <si>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</si>
  <si>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</si>
  <si>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</si>
  <si>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</si>
  <si>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</si>
  <si>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</si>
  <si>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</si>
  <si>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</si>
  <si>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</si>
  <si>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</si>
  <si>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</si>
  <si>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</si>
  <si>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</si>
  <si>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</si>
  <si>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</si>
  <si>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</si>
  <si>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</si>
  <si>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</si>
  <si>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</si>
  <si>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</si>
  <si>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</si>
  <si>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</si>
  <si>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</si>
  <si>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</si>
  <si>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</si>
  <si>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</si>
  <si>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</si>
  <si>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</si>
  <si>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</si>
  <si>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</si>
  <si>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</si>
  <si>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</si>
  <si>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</si>
  <si>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</si>
  <si>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</si>
  <si>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</si>
  <si>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</si>
  <si>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</si>
  <si>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</si>
  <si>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</si>
  <si>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</si>
  <si>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</si>
  <si>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</si>
  <si>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</si>
  <si>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</si>
  <si>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</si>
  <si>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</si>
  <si>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</si>
  <si>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</si>
  <si>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</si>
  <si>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</si>
  <si>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</si>
  <si>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</si>
  <si>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</si>
  <si>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</si>
  <si>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</si>
  <si>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</si>
  <si>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</si>
  <si>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</si>
  <si>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</si>
  <si>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</si>
  <si>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</si>
  <si>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</si>
  <si>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</si>
  <si>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</si>
  <si>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</si>
  <si>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</si>
  <si>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</si>
  <si>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</si>
  <si>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</si>
  <si>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</si>
  <si>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</si>
  <si>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</si>
  <si>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</si>
  <si>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</si>
  <si>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</si>
  <si>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</si>
  <si>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</si>
  <si>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</si>
  <si>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</si>
  <si>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</si>
  <si>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</si>
  <si>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</si>
  <si>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</si>
  <si>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</si>
  <si>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</si>
  <si>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</si>
  <si>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</si>
  <si>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</si>
  <si>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</si>
  <si>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</si>
  <si>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</si>
  <si>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</si>
  <si>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</si>
  <si>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</si>
  <si>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</si>
  <si>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</si>
  <si>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</si>
  <si>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</si>
  <si>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</si>
  <si>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</si>
  <si>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</si>
  <si>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</si>
  <si>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</si>
  <si>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</si>
  <si>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</si>
  <si>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</si>
  <si>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</si>
  <si>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</si>
  <si>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</si>
  <si>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</si>
  <si>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</si>
  <si>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</si>
  <si>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</si>
  <si>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</si>
  <si>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</si>
  <si>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</si>
  <si>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</si>
  <si>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</si>
  <si>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</si>
  <si>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</si>
  <si>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</si>
  <si>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</si>
  <si>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</si>
  <si>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</si>
  <si>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</si>
  <si>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</si>
  <si>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</si>
  <si>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</si>
  <si>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</si>
  <si>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</si>
  <si>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</si>
  <si>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</si>
  <si>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</si>
  <si>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</si>
  <si>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</si>
  <si>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</si>
  <si>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</si>
  <si>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</si>
  <si>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</si>
  <si>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</si>
  <si>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</si>
  <si>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</si>
  <si>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</si>
  <si>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</si>
  <si>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</si>
  <si>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</si>
  <si>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</si>
  <si>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</si>
  <si>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</si>
  <si>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</si>
  <si>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</si>
  <si>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</si>
  <si>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</si>
  <si>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</si>
  <si>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</si>
  <si>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</si>
  <si>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</si>
  <si>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</si>
  <si>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</si>
  <si>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</si>
  <si>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</si>
  <si>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</si>
  <si>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</si>
  <si>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</si>
  <si>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</si>
  <si>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</si>
  <si>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</si>
  <si>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</si>
  <si>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</si>
  <si>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</si>
  <si>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</si>
  <si>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</si>
  <si>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</si>
  <si>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</si>
  <si>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</si>
  <si>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</si>
  <si>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</si>
  <si>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</si>
  <si>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</si>
  <si>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</si>
  <si>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</si>
  <si>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</si>
  <si>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</si>
  <si>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</si>
  <si>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</si>
  <si>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</si>
  <si>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</si>
  <si>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</si>
  <si>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</si>
  <si>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</si>
  <si>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</si>
  <si>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</si>
  <si>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</si>
  <si>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</si>
  <si>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</si>
  <si>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</si>
  <si>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</si>
  <si>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</si>
  <si>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</si>
  <si>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</si>
  <si>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</si>
  <si>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</si>
  <si>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</si>
  <si>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</si>
  <si>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</si>
  <si>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</si>
  <si>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</si>
  <si>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</si>
  <si>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</si>
  <si>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</si>
  <si>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</si>
  <si>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</si>
  <si>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</si>
  <si>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</si>
  <si>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</si>
  <si>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</si>
  <si>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</si>
  <si>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</si>
  <si>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</si>
  <si>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</si>
  <si>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</si>
  <si>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</si>
  <si>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</si>
  <si>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</si>
  <si>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</si>
  <si>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</si>
  <si>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</si>
  <si>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</si>
  <si>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</si>
  <si>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</si>
  <si>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</si>
  <si>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</si>
  <si>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</si>
  <si>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</si>
  <si>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</si>
  <si>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</si>
  <si>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</si>
  <si>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</si>
  <si>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</si>
  <si>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</si>
  <si>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</si>
  <si>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</si>
  <si>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</si>
  <si>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</si>
  <si>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</si>
  <si>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</si>
  <si>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</si>
  <si>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</si>
  <si>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</si>
  <si>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</si>
  <si>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</si>
  <si>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</si>
  <si>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</si>
  <si>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</si>
  <si>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</si>
  <si>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</si>
  <si>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</si>
  <si>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</si>
  <si>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</si>
  <si>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</si>
  <si>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</si>
  <si>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</si>
  <si>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</si>
  <si>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</si>
  <si>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</si>
  <si>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</si>
  <si>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</si>
  <si>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</si>
  <si>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</si>
  <si>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</si>
  <si>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</si>
  <si>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</si>
  <si>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</si>
  <si>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</si>
  <si>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</si>
  <si>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</si>
  <si>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</si>
  <si>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</si>
  <si>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</si>
  <si>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</si>
  <si>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</si>
  <si>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</si>
  <si>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</si>
  <si>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</si>
  <si>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</si>
  <si>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</si>
  <si>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</si>
  <si>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</si>
  <si>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</si>
  <si>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</si>
  <si>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</si>
  <si>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</si>
  <si>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</si>
  <si>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</si>
  <si>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</si>
  <si>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</si>
  <si>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</si>
  <si>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</si>
  <si>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</si>
  <si>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</si>
  <si>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</si>
  <si>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</si>
  <si>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</si>
  <si>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</si>
  <si>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</si>
  <si>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</si>
  <si>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</si>
  <si>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</si>
  <si>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</si>
  <si>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</si>
  <si>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</si>
  <si>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</si>
  <si>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</si>
  <si>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</si>
  <si>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</si>
  <si>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</si>
  <si>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</si>
  <si>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</si>
  <si>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</si>
  <si>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</si>
  <si>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</si>
  <si>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</si>
  <si>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</si>
  <si>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</si>
  <si>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</si>
  <si>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</si>
  <si>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</si>
  <si>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</si>
  <si>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</si>
  <si>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</si>
  <si>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</si>
  <si>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</si>
  <si>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</si>
  <si>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</si>
  <si>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</si>
  <si>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</si>
  <si>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</si>
  <si>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</si>
  <si>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</si>
  <si>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</si>
  <si>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</si>
  <si>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</si>
  <si>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</si>
  <si>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</si>
  <si>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</si>
  <si>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</si>
  <si>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</si>
  <si>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</si>
  <si>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</si>
  <si>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</si>
  <si>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</si>
  <si>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</si>
  <si>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</si>
  <si>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</si>
  <si>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</si>
  <si>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</si>
  <si>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</si>
  <si>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</si>
  <si>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</si>
  <si>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</si>
  <si>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</si>
  <si>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</si>
  <si>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</si>
  <si>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</si>
  <si>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</si>
  <si>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</si>
  <si>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</si>
  <si>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</si>
  <si>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</si>
  <si>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</si>
  <si>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</si>
  <si>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</si>
  <si>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</si>
  <si>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</si>
  <si>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</si>
  <si>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</si>
  <si>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</si>
  <si>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</si>
  <si>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</si>
  <si>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</si>
  <si>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</si>
  <si>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</si>
  <si>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</si>
  <si>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</si>
  <si>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</si>
  <si>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</si>
  <si>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</si>
  <si>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</si>
  <si>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</si>
  <si>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</si>
  <si>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</si>
  <si>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</si>
  <si>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</si>
  <si>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</si>
  <si>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</si>
  <si>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</si>
  <si>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</si>
  <si>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</si>
  <si>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</si>
  <si>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</si>
  <si>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</si>
  <si>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</si>
  <si>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</si>
  <si>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</si>
  <si>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</si>
  <si>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</si>
  <si>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</si>
  <si>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</si>
  <si>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</si>
  <si>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</si>
  <si>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</si>
  <si>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</si>
  <si>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</si>
  <si>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</si>
  <si>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</si>
  <si>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</si>
  <si>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</si>
  <si>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</si>
  <si>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</si>
  <si>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</si>
  <si>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</si>
  <si>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</si>
  <si>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</si>
  <si>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</si>
  <si>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</si>
  <si>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</si>
  <si>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</si>
  <si>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</si>
  <si>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</si>
  <si>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</si>
  <si>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</si>
  <si>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</si>
  <si>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</si>
  <si>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</si>
  <si>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</si>
  <si>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</si>
  <si>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</si>
  <si>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</si>
  <si>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</si>
  <si>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</si>
  <si>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</si>
  <si>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</si>
  <si>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</si>
  <si>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</si>
  <si>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</si>
  <si>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</si>
  <si>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</si>
  <si>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</si>
  <si>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</si>
  <si>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</si>
  <si>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</si>
  <si>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</si>
  <si>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</si>
  <si>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</si>
  <si>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</si>
  <si>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</si>
  <si>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</si>
  <si>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</si>
  <si>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</si>
  <si>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</si>
  <si>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</si>
  <si>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</si>
  <si>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</si>
  <si>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</si>
  <si>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</si>
  <si>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</si>
  <si>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</si>
  <si>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</si>
  <si>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</si>
  <si>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</si>
  <si>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</si>
  <si>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</si>
  <si>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</si>
  <si>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</si>
  <si>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</si>
  <si>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</si>
  <si>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</si>
  <si>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</si>
  <si>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</si>
  <si>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</si>
  <si>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</si>
  <si>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</si>
  <si>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</si>
  <si>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</si>
  <si>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</si>
  <si>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</si>
  <si>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</si>
  <si>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</si>
  <si>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</si>
  <si>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</si>
  <si>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</si>
  <si>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</si>
  <si>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</si>
  <si>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</si>
  <si>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</si>
  <si>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</si>
  <si>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</si>
  <si>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</si>
  <si>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</si>
  <si>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</si>
  <si>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</si>
  <si>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</si>
  <si>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</si>
  <si>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</si>
  <si>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</si>
  <si>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</si>
  <si>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</si>
  <si>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</si>
  <si>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</si>
  <si>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</si>
  <si>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</si>
  <si>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</si>
  <si>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</si>
  <si>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</si>
  <si>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</si>
  <si>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</si>
  <si>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</si>
  <si>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</si>
  <si>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</si>
  <si>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</si>
  <si>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</si>
  <si>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</si>
  <si>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</si>
  <si>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</si>
  <si>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</si>
  <si>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</si>
  <si>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</si>
  <si>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</si>
  <si>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</si>
  <si>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</si>
  <si>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</si>
  <si>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</si>
  <si>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</si>
  <si>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</si>
  <si>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</si>
  <si>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</si>
  <si>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</si>
  <si>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</si>
  <si>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</si>
  <si>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</si>
  <si>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</si>
  <si>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</si>
  <si>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</si>
  <si>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</si>
  <si>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</si>
  <si>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</si>
  <si>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</si>
  <si>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</si>
  <si>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</si>
  <si>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</si>
  <si>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</si>
  <si>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</si>
  <si>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</si>
  <si>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</si>
  <si>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</si>
  <si>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</si>
  <si>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</si>
  <si>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</si>
  <si>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</si>
  <si>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</si>
  <si>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</si>
  <si>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</si>
  <si>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</si>
  <si>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</si>
  <si>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</si>
  <si>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</si>
  <si>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</si>
  <si>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</si>
  <si>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</si>
  <si>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</si>
  <si>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</si>
  <si>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</si>
  <si>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</si>
  <si>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</si>
  <si>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</si>
  <si>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</si>
  <si>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</si>
  <si>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</si>
  <si>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</si>
  <si>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</si>
  <si>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</si>
  <si>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</si>
  <si>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</si>
  <si>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</si>
  <si>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</si>
  <si>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</si>
  <si>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</si>
  <si>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</si>
  <si>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</si>
  <si>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</si>
  <si>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</si>
  <si>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</si>
  <si>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</si>
  <si>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</si>
  <si>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</si>
  <si>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</si>
  <si>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</si>
  <si>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</si>
  <si>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</si>
  <si>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</si>
  <si>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</si>
  <si>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</si>
  <si>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</si>
  <si>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</si>
  <si>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</si>
  <si>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</si>
  <si>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</si>
  <si>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</si>
  <si>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</si>
  <si>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</si>
  <si>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</si>
  <si>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</si>
  <si>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</si>
  <si>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</si>
  <si>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</si>
  <si>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</si>
  <si>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</si>
  <si>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</si>
  <si>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</si>
  <si>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</si>
  <si>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</si>
  <si>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</si>
  <si>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</si>
  <si>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</si>
  <si>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</si>
  <si>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</si>
  <si>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</si>
  <si>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</si>
  <si>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</si>
  <si>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</si>
  <si>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</si>
  <si>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</si>
  <si>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</si>
  <si>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</si>
  <si>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</si>
  <si>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</si>
  <si>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</si>
  <si>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</si>
  <si>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</si>
  <si>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</si>
  <si>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</si>
  <si>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</si>
  <si>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</si>
  <si>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</si>
  <si>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</si>
  <si>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</si>
  <si>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</si>
  <si>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</si>
  <si>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</si>
  <si>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</si>
  <si>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</si>
  <si>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</si>
  <si>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</si>
  <si>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</si>
  <si>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</si>
  <si>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</si>
  <si>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</si>
  <si>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</si>
  <si>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</si>
  <si>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</si>
  <si>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</si>
  <si>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</si>
  <si>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</si>
  <si>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</si>
  <si>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</si>
  <si>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</si>
  <si>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</si>
  <si>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</si>
  <si>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</si>
  <si>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</si>
  <si>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</si>
  <si>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</si>
  <si>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</si>
  <si>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</si>
  <si>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</si>
  <si>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</si>
  <si>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</si>
  <si>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</si>
  <si>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</si>
  <si>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</si>
  <si>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</si>
  <si>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</si>
  <si>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</si>
  <si>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</si>
  <si>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</si>
  <si>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</si>
  <si>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</si>
  <si>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</si>
  <si>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</si>
  <si>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</si>
  <si>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</si>
  <si>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</si>
  <si>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</si>
  <si>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</si>
  <si>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</si>
  <si>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</si>
  <si>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</si>
  <si>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</si>
  <si>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</si>
  <si>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</si>
  <si>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</si>
  <si>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</si>
  <si>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</si>
  <si>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</si>
  <si>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</si>
  <si>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</si>
  <si>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</si>
  <si>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</si>
  <si>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</si>
  <si>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</si>
  <si>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</si>
  <si>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</si>
  <si>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</si>
  <si>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</si>
  <si>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</si>
  <si>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</si>
  <si>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</si>
  <si>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</si>
  <si>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</si>
  <si>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</si>
  <si>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</si>
  <si>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</si>
  <si>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</si>
  <si>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</si>
  <si>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</si>
  <si>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</si>
  <si>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</si>
  <si>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</si>
  <si>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</si>
  <si>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</si>
  <si>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</si>
  <si>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</si>
  <si>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</si>
  <si>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</si>
  <si>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</si>
  <si>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</si>
  <si>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</si>
  <si>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</si>
  <si>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</si>
  <si>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</si>
  <si>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</si>
  <si>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</si>
  <si>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</si>
  <si>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</si>
  <si>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</si>
  <si>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</si>
  <si>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</si>
  <si>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</si>
  <si>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</si>
  <si>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</si>
  <si>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</si>
  <si>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</si>
  <si>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</si>
  <si>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</si>
  <si>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</si>
  <si>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</si>
  <si>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</si>
  <si>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</si>
  <si>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</si>
  <si>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</si>
  <si>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</si>
  <si>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</si>
  <si>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</si>
  <si>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</si>
  <si>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</si>
  <si>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</si>
  <si>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</si>
  <si>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</si>
  <si>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</si>
  <si>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</si>
  <si>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</si>
  <si>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</si>
  <si>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</si>
  <si>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</si>
  <si>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</si>
  <si>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</si>
  <si>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</si>
  <si>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</si>
  <si>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</si>
  <si>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</si>
  <si>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</si>
  <si>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</si>
  <si>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</si>
  <si>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</si>
  <si>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</si>
  <si>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</si>
  <si>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</si>
  <si>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</si>
  <si>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</si>
  <si>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</si>
  <si>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</si>
  <si>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</si>
  <si>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</si>
  <si>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</si>
  <si>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</si>
  <si>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</si>
  <si>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</si>
  <si>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</si>
  <si>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</si>
  <si>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</si>
  <si>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</si>
  <si>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</si>
  <si>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</si>
  <si>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</si>
  <si>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</si>
  <si>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</si>
  <si>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</si>
  <si>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</si>
  <si>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</si>
  <si>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</si>
  <si>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</si>
  <si>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</si>
  <si>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</si>
  <si>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</si>
  <si>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</si>
  <si>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</si>
  <si>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</si>
  <si>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</si>
  <si>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</si>
  <si>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</si>
  <si>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</si>
  <si>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</si>
  <si>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</si>
  <si>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</si>
  <si>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</si>
  <si>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</si>
  <si>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</si>
  <si>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</si>
  <si>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</si>
  <si>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</si>
  <si>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</si>
  <si>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</si>
  <si>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</si>
  <si>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</si>
  <si>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</si>
  <si>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</si>
  <si>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</si>
  <si>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</si>
  <si>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</si>
  <si>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</si>
  <si>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</si>
  <si>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</si>
  <si>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</si>
  <si>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</si>
  <si>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</si>
  <si>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</si>
  <si>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</si>
  <si>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</si>
  <si>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</si>
  <si>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</si>
  <si>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</si>
  <si>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</si>
  <si>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</si>
  <si>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</si>
  <si>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</si>
  <si>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</si>
  <si>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</si>
  <si>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</si>
  <si>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</si>
  <si>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</si>
  <si>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</si>
  <si>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</si>
  <si>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</si>
  <si>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</si>
  <si>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</si>
  <si>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</si>
  <si>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</si>
  <si>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</si>
  <si>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</si>
  <si>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</si>
  <si>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</si>
  <si>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</si>
  <si>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</si>
  <si>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</si>
  <si>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</si>
  <si>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</si>
  <si>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</si>
  <si>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</si>
  <si>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</si>
  <si>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</si>
  <si>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</si>
  <si>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</si>
  <si>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</si>
  <si>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</si>
  <si>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</si>
  <si>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</si>
  <si>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</si>
  <si>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</si>
  <si>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</si>
  <si>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</si>
  <si>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</si>
  <si>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</si>
  <si>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</si>
  <si>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</si>
  <si>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</si>
  <si>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</si>
  <si>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</si>
  <si>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</si>
  <si>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</si>
  <si>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</si>
  <si>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</si>
  <si>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</si>
  <si>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</si>
  <si>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</si>
  <si>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</si>
  <si>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</si>
  <si>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</si>
  <si>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</si>
  <si>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</si>
  <si>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</si>
  <si>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</si>
  <si>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</si>
  <si>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</si>
  <si>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</si>
  <si>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</si>
  <si>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</si>
  <si>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</si>
  <si>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</si>
  <si>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</si>
  <si>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</si>
  <si>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</si>
  <si>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</si>
  <si>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</si>
  <si>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</si>
  <si>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</si>
  <si>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</si>
  <si>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</si>
  <si>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</si>
  <si>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</si>
  <si>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</si>
  <si>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</si>
  <si>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</si>
  <si>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</si>
  <si>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</si>
  <si>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</si>
  <si>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</si>
  <si>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</si>
  <si>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</si>
  <si>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</si>
  <si>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</si>
  <si>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</si>
  <si>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</si>
  <si>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</si>
  <si>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</si>
  <si>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</si>
  <si>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</si>
  <si>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</si>
  <si>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</si>
  <si>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</si>
  <si>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</si>
  <si>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</si>
  <si>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</si>
  <si>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</si>
  <si>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</si>
  <si>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</si>
  <si>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</si>
  <si>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</si>
  <si>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</si>
  <si>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</si>
  <si>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</si>
  <si>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</si>
  <si>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</si>
  <si>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</si>
  <si>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</si>
  <si>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</si>
  <si>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</si>
  <si>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</si>
  <si>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</si>
  <si>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</si>
  <si>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</si>
  <si>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</si>
  <si>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</si>
  <si>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</si>
  <si>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</si>
  <si>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</si>
  <si>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</si>
  <si>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</si>
  <si>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</si>
  <si>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</si>
  <si>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</si>
  <si>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</si>
  <si>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</si>
  <si>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</si>
  <si>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</si>
  <si>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</si>
  <si>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</si>
  <si>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</si>
  <si>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</si>
  <si>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</si>
  <si>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</si>
  <si>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</si>
  <si>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</si>
  <si>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</si>
  <si>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</si>
  <si>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</si>
  <si>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</si>
  <si>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</si>
  <si>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</si>
  <si>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</si>
  <si>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</si>
  <si>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</si>
  <si>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</si>
  <si>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</si>
  <si>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</si>
  <si>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</si>
  <si>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</si>
  <si>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</si>
  <si>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</si>
  <si>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</si>
  <si>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</si>
  <si>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</si>
  <si>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</si>
  <si>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</si>
  <si>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</si>
  <si>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</si>
  <si>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</si>
  <si>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</si>
  <si>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</si>
  <si>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</si>
  <si>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</si>
  <si>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</si>
  <si>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</si>
  <si>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</si>
  <si>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</si>
  <si>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</si>
  <si>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</si>
  <si>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</si>
  <si>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</si>
  <si>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</si>
  <si>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</si>
  <si>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</si>
  <si>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</si>
  <si>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</si>
  <si>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</si>
  <si>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</si>
  <si>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</si>
  <si>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</si>
  <si>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</si>
  <si>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</si>
  <si>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</si>
  <si>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</si>
  <si>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</si>
  <si>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</si>
  <si>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</si>
  <si>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</si>
  <si>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</si>
  <si>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</si>
  <si>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</si>
  <si>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</si>
  <si>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</si>
  <si>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</si>
  <si>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</si>
  <si>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</si>
  <si>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</si>
  <si>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</si>
  <si>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</si>
  <si>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</si>
  <si>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</si>
  <si>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</si>
  <si>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</si>
  <si>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</si>
  <si>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</si>
  <si>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</si>
  <si>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</si>
  <si>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</si>
  <si>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</si>
  <si>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</si>
  <si>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</si>
  <si>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</si>
  <si>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</si>
  <si>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</si>
  <si>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</si>
  <si>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</si>
  <si>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</si>
  <si>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</si>
  <si>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</si>
  <si>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</si>
  <si>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</si>
  <si>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</si>
  <si>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</si>
  <si>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</si>
  <si>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</si>
  <si>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</si>
  <si>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</si>
  <si>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</si>
  <si>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</si>
  <si>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</si>
  <si>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</si>
  <si>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</si>
  <si>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</si>
  <si>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</si>
  <si>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</si>
  <si>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</si>
  <si>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</si>
  <si>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</si>
  <si>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</si>
  <si>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</si>
  <si>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</si>
  <si>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</si>
  <si>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</si>
  <si>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</si>
  <si>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</si>
  <si>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</si>
  <si>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</si>
  <si>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</si>
  <si>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</si>
  <si>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</si>
  <si>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</si>
  <si>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</si>
  <si>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</si>
  <si>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</si>
  <si>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</si>
  <si>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</si>
  <si>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</si>
  <si>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</si>
  <si>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</si>
  <si>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</si>
  <si>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</si>
  <si>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</si>
  <si>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</si>
  <si>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</si>
  <si>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</si>
  <si>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</si>
  <si>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</si>
  <si>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</si>
  <si>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</si>
  <si>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</si>
  <si>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</si>
  <si>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</si>
  <si>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</si>
  <si>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</si>
  <si>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</si>
  <si>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</si>
  <si>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</si>
  <si>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</si>
  <si>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</si>
  <si>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</si>
  <si>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</si>
  <si>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</si>
  <si>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</si>
  <si>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</si>
  <si>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</si>
  <si>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</si>
  <si>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</si>
  <si>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</si>
  <si>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</si>
  <si>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</si>
  <si>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</si>
  <si>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</si>
  <si>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</si>
  <si>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</si>
  <si>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</si>
  <si>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</si>
  <si>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</si>
  <si>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</si>
  <si>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</si>
  <si>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</si>
  <si>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</si>
  <si>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</si>
  <si>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</si>
  <si>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</si>
  <si>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</si>
  <si>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</si>
  <si>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</si>
  <si>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</si>
  <si>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</si>
  <si>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</si>
  <si>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</si>
  <si>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</si>
  <si>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</si>
  <si>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</si>
  <si>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</si>
  <si>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</si>
  <si>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</si>
  <si>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</si>
  <si>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</si>
  <si>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</si>
  <si>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</si>
  <si>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</si>
  <si>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</si>
  <si>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</si>
  <si>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</si>
  <si>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</si>
  <si>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</si>
  <si>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</si>
  <si>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</si>
  <si>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</si>
  <si>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</si>
  <si>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</si>
  <si>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</si>
  <si>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</si>
  <si>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</si>
  <si>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</si>
  <si>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</si>
  <si>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</si>
  <si>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</si>
  <si>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</si>
  <si>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</si>
  <si>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</si>
  <si>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</si>
  <si>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</si>
  <si>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</si>
  <si>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</si>
  <si>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</si>
  <si>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</si>
  <si>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</si>
  <si>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</si>
  <si>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</si>
  <si>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</si>
  <si>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</si>
  <si>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</si>
  <si>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</si>
  <si>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</si>
  <si>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</si>
  <si>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</si>
  <si>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</si>
  <si>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</si>
  <si>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</si>
  <si>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</si>
  <si>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</si>
  <si>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</si>
  <si>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</si>
  <si>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</si>
  <si>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</si>
  <si>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</si>
  <si>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</si>
  <si>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</si>
  <si>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</si>
  <si>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</si>
  <si>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</si>
  <si>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</si>
  <si>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</si>
  <si>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</si>
  <si>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</si>
  <si>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</si>
  <si>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</si>
  <si>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</si>
  <si>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</si>
  <si>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</si>
  <si>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</si>
  <si>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</si>
  <si>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</si>
  <si>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</si>
  <si>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</si>
  <si>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</si>
  <si>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</si>
  <si>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</si>
  <si>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</si>
  <si>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</si>
  <si>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</si>
  <si>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</si>
  <si>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</si>
  <si>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</si>
  <si>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</si>
  <si>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</si>
  <si>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</si>
  <si>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</si>
  <si>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</si>
  <si>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</si>
  <si>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</si>
  <si>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</si>
  <si>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</si>
  <si>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</si>
  <si>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</si>
  <si>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</si>
  <si>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</si>
  <si>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</si>
  <si>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</si>
  <si>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</si>
  <si>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</si>
  <si>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</si>
  <si>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</si>
  <si>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</si>
  <si>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</si>
  <si>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</si>
  <si>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</si>
  <si>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</si>
  <si>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</si>
  <si>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</si>
  <si>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</si>
  <si>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</si>
  <si>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</si>
  <si>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</si>
  <si>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</si>
  <si>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</si>
  <si>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</si>
  <si>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</si>
  <si>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</si>
  <si>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</si>
  <si>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</si>
  <si>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</si>
  <si>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</si>
  <si>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</si>
  <si>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</si>
  <si>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</si>
  <si>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</si>
  <si>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</si>
  <si>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</si>
  <si>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</si>
  <si>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</si>
  <si>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</si>
  <si>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</si>
  <si>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</si>
  <si>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</si>
  <si>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</si>
  <si>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</si>
  <si>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</si>
  <si>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</si>
  <si>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</si>
  <si>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</si>
  <si>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</si>
  <si>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</si>
  <si>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</si>
  <si>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</si>
  <si>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</si>
  <si>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</si>
  <si>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</si>
  <si>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</si>
  <si>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</si>
  <si>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</si>
  <si>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</si>
  <si>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</si>
  <si>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</si>
  <si>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</si>
  <si>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</si>
  <si>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</si>
  <si>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</si>
  <si>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</si>
  <si>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</si>
  <si>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</si>
  <si>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</si>
  <si>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</si>
  <si>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</si>
  <si>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</si>
  <si>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</si>
  <si>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</si>
  <si>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</si>
  <si>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</si>
  <si>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</si>
  <si>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</si>
  <si>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</si>
  <si>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</si>
  <si>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</si>
  <si>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</si>
  <si>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</si>
  <si>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</si>
  <si>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</si>
  <si>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</si>
  <si>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</si>
  <si>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</si>
  <si>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</si>
  <si>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</si>
  <si>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</si>
  <si>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</si>
  <si>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</si>
  <si>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</si>
  <si>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</si>
  <si>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</si>
  <si>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</si>
  <si>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</si>
  <si>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</si>
  <si>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</si>
  <si>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</si>
  <si>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</si>
  <si>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</si>
  <si>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</si>
  <si>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</si>
  <si>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</si>
  <si>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</si>
  <si>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</si>
  <si>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</si>
  <si>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</si>
  <si>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</si>
  <si>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</si>
  <si>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</si>
  <si>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</si>
  <si>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</si>
  <si>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</si>
  <si>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</si>
  <si>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</si>
  <si>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</si>
  <si>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</si>
  <si>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</si>
  <si>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</si>
  <si>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</si>
  <si>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</si>
  <si>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</si>
  <si>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</si>
  <si>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</si>
  <si>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</si>
  <si>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</si>
  <si>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</si>
  <si>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</si>
  <si>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</si>
  <si>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</si>
  <si>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</si>
  <si>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</si>
  <si>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</si>
  <si>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</si>
  <si>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</si>
  <si>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</si>
  <si>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</si>
  <si>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</si>
  <si>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</si>
  <si>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</si>
  <si>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</si>
  <si>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</si>
  <si>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</si>
  <si>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</si>
  <si>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</si>
  <si>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</si>
  <si>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</si>
  <si>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</si>
  <si>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</si>
  <si>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</si>
  <si>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</si>
  <si>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</si>
  <si>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</si>
  <si>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</si>
  <si>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</si>
  <si>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</si>
  <si>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</si>
  <si>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</si>
  <si>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</si>
  <si>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</si>
  <si>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</si>
  <si>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</si>
  <si>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</si>
  <si>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</si>
  <si>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</si>
  <si>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</si>
  <si>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</si>
  <si>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</si>
  <si>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</si>
  <si>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</si>
  <si>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</si>
  <si>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</si>
  <si>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</si>
  <si>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</si>
  <si>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</si>
  <si>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</si>
  <si>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</si>
  <si>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</si>
  <si>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</si>
  <si>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</si>
  <si>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</si>
  <si>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</si>
  <si>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</si>
  <si>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</si>
  <si>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</si>
  <si>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</si>
  <si>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</si>
  <si>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</si>
  <si>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</si>
  <si>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</si>
  <si>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</si>
  <si>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</si>
  <si>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</si>
  <si>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</si>
  <si>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</si>
  <si>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</si>
  <si>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</si>
  <si>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</si>
  <si>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</si>
  <si>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</si>
  <si>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</si>
  <si>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</si>
  <si>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</si>
  <si>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</si>
  <si>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</si>
  <si>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</si>
  <si>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</si>
  <si>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</si>
  <si>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</si>
  <si>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</si>
  <si>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</si>
  <si>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</si>
  <si>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</si>
  <si>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</si>
  <si>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</si>
  <si>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</si>
  <si>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</si>
  <si>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</si>
  <si>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</si>
  <si>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</si>
  <si>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</si>
  <si>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</si>
  <si>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</si>
  <si>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</si>
  <si>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</si>
  <si>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</si>
  <si>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</si>
  <si>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</si>
  <si>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</si>
  <si>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</si>
  <si>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</si>
  <si>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</si>
  <si>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</si>
  <si>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</si>
  <si>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</si>
  <si>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</si>
  <si>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</si>
  <si>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</si>
  <si>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</si>
  <si>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</si>
  <si>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</si>
  <si>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</si>
  <si>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</si>
  <si>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</si>
  <si>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</si>
  <si>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</si>
  <si>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</si>
  <si>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</si>
  <si>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</si>
  <si>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</si>
  <si>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</si>
  <si>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</si>
  <si>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</si>
  <si>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</si>
  <si>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</si>
  <si>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</si>
  <si>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</si>
  <si>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</si>
  <si>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</si>
  <si>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</si>
  <si>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</si>
  <si>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</si>
  <si>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</si>
  <si>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</si>
  <si>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</si>
  <si>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</si>
  <si>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</si>
  <si>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</si>
  <si>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</si>
  <si>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</si>
  <si>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</si>
  <si>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</si>
  <si>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</si>
  <si>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</si>
  <si>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</si>
  <si>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</si>
  <si>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</si>
  <si>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</si>
  <si>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</si>
  <si>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</si>
  <si>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</si>
  <si>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</si>
  <si>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</si>
  <si>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</si>
  <si>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</si>
  <si>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</si>
  <si>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</si>
  <si>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</si>
  <si>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</si>
  <si>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</si>
  <si>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</si>
  <si>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</si>
  <si>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</si>
  <si>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</si>
  <si>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</si>
  <si>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</si>
  <si>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</si>
  <si>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</si>
  <si>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</si>
  <si>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</si>
  <si>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</si>
  <si>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</si>
  <si>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</si>
  <si>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</si>
  <si>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</si>
  <si>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</si>
  <si>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</si>
  <si>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</si>
  <si>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</si>
  <si>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</si>
  <si>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</si>
  <si>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</si>
  <si>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</si>
  <si>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</si>
  <si>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</si>
  <si>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</si>
  <si>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</si>
  <si>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</si>
  <si>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</si>
  <si>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</si>
  <si>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</si>
  <si>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</si>
  <si>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</si>
  <si>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</si>
  <si>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</si>
  <si>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</si>
  <si>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</si>
  <si>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</si>
  <si>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</si>
  <si>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</si>
  <si>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</si>
  <si>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</si>
  <si>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</si>
  <si>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</si>
  <si>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</si>
  <si>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</si>
  <si>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</si>
  <si>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</si>
  <si>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</si>
  <si>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</si>
  <si>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</si>
  <si>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</si>
  <si>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</si>
  <si>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</si>
  <si>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</si>
  <si>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</si>
  <si>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</si>
  <si>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</si>
  <si>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</si>
  <si>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</si>
  <si>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</si>
  <si>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</si>
  <si>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</si>
  <si>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</si>
  <si>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</si>
  <si>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</si>
  <si>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</si>
  <si>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</si>
  <si>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</si>
  <si>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</si>
  <si>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</si>
  <si>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</si>
  <si>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</si>
  <si>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</si>
  <si>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</si>
  <si>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</si>
  <si>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</si>
  <si>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</si>
  <si>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</si>
  <si>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</si>
  <si>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</si>
  <si>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</si>
  <si>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</si>
  <si>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</si>
  <si>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</si>
  <si>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</si>
  <si>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</si>
  <si>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</si>
  <si>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</si>
  <si>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</si>
  <si>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</si>
  <si>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</si>
  <si>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</si>
  <si>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</si>
  <si>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</si>
  <si>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</si>
  <si>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</si>
  <si>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</si>
  <si>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</si>
  <si>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</si>
  <si>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</si>
  <si>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</si>
  <si>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</si>
  <si>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</si>
  <si>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</si>
  <si>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</si>
  <si>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</si>
  <si>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</si>
  <si>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</si>
  <si>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</si>
  <si>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</si>
  <si>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</si>
  <si>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</si>
  <si>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</si>
  <si>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</si>
  <si>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</si>
  <si>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</si>
  <si>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</si>
  <si>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</si>
  <si>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</si>
  <si>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</si>
  <si>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</si>
  <si>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</si>
  <si>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</si>
  <si>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</si>
  <si>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</si>
  <si>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</si>
  <si>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</si>
  <si>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</si>
  <si>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</si>
  <si>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</si>
  <si>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</si>
  <si>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</si>
  <si>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</si>
  <si>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</si>
  <si>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</si>
  <si>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</si>
  <si>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</si>
  <si>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</si>
  <si>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</si>
  <si>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</si>
  <si>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</si>
  <si>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</si>
  <si>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</si>
  <si>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</si>
  <si>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</si>
  <si>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</si>
  <si>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</si>
  <si>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</si>
  <si>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</si>
  <si>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</si>
  <si>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</si>
  <si>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</si>
  <si>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</si>
  <si>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</si>
  <si>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</si>
  <si>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</si>
  <si>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</si>
  <si>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</si>
  <si>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</si>
  <si>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</si>
  <si>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</si>
  <si>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</si>
  <si>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</si>
  <si>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</si>
  <si>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</si>
  <si>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</si>
  <si>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</si>
  <si>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</si>
  <si>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</si>
  <si>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</si>
  <si>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</si>
  <si>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</si>
  <si>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</si>
  <si>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</si>
  <si>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</si>
  <si>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</si>
  <si>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</si>
  <si>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</si>
  <si>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</si>
  <si>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</si>
  <si>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</si>
  <si>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</si>
  <si>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</si>
  <si>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</si>
  <si>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</si>
  <si>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</si>
  <si>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</si>
  <si>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</si>
  <si>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</si>
  <si>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</si>
  <si>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</si>
  <si>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</si>
  <si>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</si>
  <si>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</si>
  <si>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</si>
  <si>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</si>
  <si>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</si>
  <si>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</si>
  <si>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</si>
  <si>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</si>
  <si>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</si>
  <si>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</si>
  <si>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</si>
  <si>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</si>
  <si>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</si>
  <si>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</si>
  <si>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</si>
  <si>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</si>
  <si>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</si>
  <si>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</si>
  <si>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</si>
  <si>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</si>
  <si>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</si>
  <si>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</si>
  <si>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</si>
  <si>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</si>
  <si>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</si>
  <si>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</si>
  <si>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</si>
  <si>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</si>
  <si>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</si>
  <si>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</si>
  <si>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</si>
  <si>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</si>
  <si>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</si>
  <si>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</si>
  <si>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</si>
  <si>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</si>
  <si>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</si>
  <si>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</si>
  <si>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</si>
  <si>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</si>
  <si>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</si>
  <si>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</si>
  <si>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</si>
  <si>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</si>
  <si>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</si>
  <si>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</si>
  <si>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</si>
  <si>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</si>
  <si>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</si>
  <si>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</si>
  <si>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</si>
  <si>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</si>
  <si>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</si>
  <si>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</si>
  <si>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</si>
  <si>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</si>
  <si>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</si>
  <si>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</si>
  <si>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</si>
  <si>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</si>
  <si>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</si>
  <si>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</si>
  <si>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</si>
  <si>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</si>
  <si>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</si>
  <si>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</si>
  <si>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</si>
  <si>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</si>
  <si>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</si>
  <si>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</si>
  <si>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</si>
  <si>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</si>
  <si>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</si>
  <si>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</si>
  <si>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</si>
  <si>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</si>
  <si>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</si>
  <si>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</si>
  <si>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</si>
  <si>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</si>
  <si>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</si>
  <si>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</si>
  <si>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</si>
  <si>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</si>
  <si>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</si>
  <si>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</si>
  <si>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</si>
  <si>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</si>
  <si>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</si>
  <si>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</si>
  <si>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</si>
  <si>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</si>
  <si>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</si>
  <si>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</si>
  <si>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</si>
  <si>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</si>
  <si>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</si>
  <si>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</si>
  <si>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</si>
  <si>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</si>
  <si>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</si>
  <si>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</si>
  <si>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</si>
  <si>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</si>
  <si>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</si>
  <si>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</si>
  <si>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</si>
  <si>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</si>
  <si>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</si>
  <si>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</si>
  <si>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</si>
  <si>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</si>
  <si>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</si>
  <si>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</si>
  <si>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</si>
  <si>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</si>
  <si>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</si>
  <si>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</si>
  <si>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</si>
  <si>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</si>
  <si>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</si>
  <si>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</si>
  <si>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</si>
  <si>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</si>
  <si>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</si>
  <si>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</si>
  <si>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</si>
  <si>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</si>
  <si>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</si>
  <si>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</si>
  <si>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</si>
  <si>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</si>
  <si>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</si>
  <si>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</si>
  <si>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</si>
  <si>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</si>
  <si>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</si>
  <si>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</si>
  <si>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</si>
  <si>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</si>
  <si>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</si>
  <si>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</si>
  <si>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</si>
  <si>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</si>
  <si>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</si>
  <si>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</si>
  <si>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</si>
  <si>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</si>
  <si>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</si>
  <si>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</si>
  <si>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</si>
  <si>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</si>
  <si>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</si>
  <si>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</si>
  <si>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</si>
  <si>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</si>
  <si>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</si>
  <si>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</si>
  <si>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</si>
  <si>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</si>
  <si>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</si>
  <si>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</si>
  <si>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</si>
  <si>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</si>
  <si>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</si>
  <si>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</si>
  <si>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</si>
  <si>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</si>
  <si>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</si>
  <si>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</si>
  <si>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</si>
  <si>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</si>
  <si>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</si>
  <si>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</si>
  <si>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</si>
  <si>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</si>
  <si>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</si>
  <si>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</si>
  <si>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</si>
  <si>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</si>
  <si>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</si>
  <si>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</si>
  <si>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</si>
  <si>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</si>
  <si>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</si>
  <si>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</si>
  <si>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</si>
  <si>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</si>
  <si>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</si>
  <si>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</si>
  <si>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</si>
  <si>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</si>
  <si>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</si>
  <si>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</si>
  <si>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</si>
  <si>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</si>
  <si>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</si>
  <si>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</si>
  <si>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</si>
  <si>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</si>
  <si>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</si>
  <si>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</si>
  <si>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</si>
  <si>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</si>
  <si>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</si>
  <si>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</si>
  <si>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</si>
  <si>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</si>
  <si>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</si>
  <si>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</si>
  <si>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</si>
  <si>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</si>
  <si>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</si>
  <si>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</si>
  <si>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</si>
  <si>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</si>
  <si>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</si>
  <si>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</si>
  <si>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</si>
  <si>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</si>
  <si>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</si>
  <si>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</si>
  <si>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</si>
  <si>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</si>
  <si>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</si>
  <si>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</si>
  <si>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</si>
  <si>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</si>
  <si>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</si>
  <si>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</si>
  <si>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</si>
  <si>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</si>
  <si>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</si>
  <si>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</si>
  <si>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</si>
  <si>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</si>
  <si>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</si>
  <si>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</si>
  <si>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</si>
  <si>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</si>
  <si>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</si>
  <si>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</si>
  <si>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</si>
  <si>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</si>
  <si>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</si>
  <si>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</si>
  <si>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</si>
  <si>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</si>
  <si>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</si>
  <si>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</si>
  <si>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</si>
  <si>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</si>
  <si>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</si>
  <si>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</si>
  <si>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</si>
  <si>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</si>
  <si>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</si>
  <si>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</si>
  <si>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</si>
  <si>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</si>
  <si>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</si>
  <si>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</si>
  <si>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</si>
  <si>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</si>
  <si>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</si>
  <si>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</si>
  <si>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</si>
  <si>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</si>
  <si>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</si>
  <si>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</si>
  <si>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</si>
  <si>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</si>
  <si>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</si>
  <si>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</si>
  <si>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</si>
  <si>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</si>
  <si>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</si>
  <si>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</si>
  <si>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</si>
  <si>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</si>
  <si>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</si>
  <si>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</si>
  <si>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</si>
  <si>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</si>
  <si>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</si>
  <si>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</si>
  <si>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</si>
  <si>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</si>
  <si>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</si>
  <si>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</si>
  <si>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</si>
  <si>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</si>
  <si>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</si>
  <si>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</si>
  <si>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</si>
  <si>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</si>
  <si>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</si>
  <si>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</si>
  <si>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</si>
  <si>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</si>
  <si>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</si>
  <si>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</si>
  <si>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</si>
  <si>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</si>
  <si>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</si>
  <si>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</si>
  <si>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</si>
  <si>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</si>
  <si>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</si>
  <si>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</si>
  <si>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</si>
  <si>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</si>
  <si>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</si>
  <si>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</si>
  <si>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</si>
  <si>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</si>
  <si>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</si>
  <si>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</si>
  <si>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</si>
  <si>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</si>
  <si>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</si>
  <si>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</si>
  <si>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</si>
  <si>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</si>
  <si>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</si>
  <si>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</si>
  <si>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</si>
  <si>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</si>
  <si>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</si>
  <si>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</si>
  <si>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</si>
  <si>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</si>
  <si>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</si>
  <si>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</si>
  <si>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</si>
  <si>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</si>
  <si>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</si>
  <si>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</si>
  <si>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</si>
  <si>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</si>
  <si>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</si>
  <si>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</si>
  <si>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</si>
  <si>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</si>
  <si>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</si>
  <si>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</si>
  <si>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</si>
  <si>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</si>
  <si>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</si>
  <si>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</si>
  <si>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</si>
  <si>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</si>
  <si>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</si>
  <si>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</si>
  <si>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</si>
  <si>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</si>
  <si>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</si>
  <si>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</si>
  <si>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</si>
  <si>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</si>
  <si>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</si>
  <si>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</si>
  <si>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</si>
  <si>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</si>
  <si>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</si>
  <si>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</si>
  <si>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</si>
  <si>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</si>
  <si>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</si>
  <si>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</si>
  <si>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</si>
  <si>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</si>
  <si>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</si>
  <si>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</si>
  <si>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</si>
  <si>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</si>
  <si>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</si>
  <si>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</si>
  <si>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</si>
  <si>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</si>
  <si>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</si>
  <si>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</si>
  <si>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</si>
  <si>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</si>
  <si>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</si>
  <si>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</si>
  <si>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</si>
  <si>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</si>
  <si>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</si>
  <si>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</si>
  <si>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</si>
  <si>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</si>
  <si>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</si>
  <si>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</si>
  <si>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</si>
  <si>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</si>
  <si>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</si>
  <si>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</si>
  <si>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</si>
  <si>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</si>
  <si>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</si>
  <si>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</si>
  <si>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</si>
  <si>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</si>
  <si>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</si>
  <si>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</si>
  <si>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</si>
  <si>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</si>
  <si>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</si>
  <si>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</si>
  <si>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</si>
  <si>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</si>
  <si>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</si>
  <si>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</si>
  <si>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</si>
  <si>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</si>
  <si>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</si>
  <si>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</si>
  <si>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</si>
  <si>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</si>
  <si>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</si>
  <si>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</si>
  <si>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</si>
  <si>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</si>
  <si>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</si>
  <si>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</si>
  <si>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</si>
  <si>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</si>
  <si>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</si>
  <si>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</si>
  <si>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</si>
  <si>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</si>
  <si>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</si>
  <si>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</si>
  <si>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</si>
  <si>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</si>
  <si>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</si>
  <si>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</si>
  <si>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</si>
  <si>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</si>
  <si>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</si>
  <si>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</si>
  <si>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</si>
  <si>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</si>
  <si>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</si>
  <si>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</si>
  <si>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</si>
  <si>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</si>
  <si>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</si>
  <si>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</si>
  <si>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</si>
  <si>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</si>
  <si>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</si>
  <si>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</si>
  <si>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</si>
  <si>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</si>
  <si>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</si>
  <si>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</si>
  <si>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</si>
  <si>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</si>
  <si>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</si>
  <si>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</si>
  <si>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</si>
  <si>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</si>
  <si>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</si>
  <si>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</si>
  <si>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</si>
  <si>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</si>
  <si>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</si>
  <si>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</si>
  <si>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</si>
  <si>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</si>
  <si>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</si>
  <si>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</si>
  <si>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</si>
  <si>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</si>
  <si>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</si>
  <si>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</si>
  <si>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</si>
  <si>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</si>
  <si>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</si>
  <si>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</si>
  <si>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</si>
  <si>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</si>
  <si>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</si>
  <si>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</si>
  <si>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</si>
  <si>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</si>
  <si>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</si>
  <si>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</si>
  <si>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</si>
  <si>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</si>
  <si>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</si>
  <si>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</si>
  <si>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</si>
  <si>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</si>
  <si>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</si>
  <si>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</si>
  <si>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</si>
  <si>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</si>
  <si>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</si>
  <si>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</si>
  <si>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</si>
  <si>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</si>
  <si>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</si>
  <si>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</si>
  <si>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</si>
  <si>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</si>
  <si>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</si>
  <si>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</si>
  <si>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</si>
  <si>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</si>
  <si>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</si>
  <si>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</si>
  <si>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</si>
  <si>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</si>
  <si>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</si>
  <si>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</si>
  <si>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</si>
  <si>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</si>
  <si>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</si>
  <si>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</si>
  <si>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</si>
  <si>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</si>
  <si>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</si>
  <si>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</si>
  <si>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</si>
  <si>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</si>
  <si>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</si>
  <si>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</si>
  <si>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</si>
  <si>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</si>
  <si>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</si>
  <si>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</si>
  <si>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</si>
  <si>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</si>
  <si>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</si>
  <si>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</si>
  <si>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</si>
  <si>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</si>
  <si>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</si>
  <si>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</si>
  <si>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</si>
  <si>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</si>
  <si>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</si>
  <si>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</si>
  <si>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</si>
  <si>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</si>
  <si>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</si>
  <si>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</si>
  <si>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</si>
  <si>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</si>
  <si>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</si>
  <si>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</si>
  <si>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</si>
  <si>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</si>
  <si>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</si>
  <si>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</si>
  <si>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</si>
  <si>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</si>
  <si>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</si>
  <si>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</si>
  <si>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</si>
  <si>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</si>
  <si>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</si>
  <si>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</si>
  <si>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</si>
  <si>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</si>
  <si>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</si>
  <si>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</si>
  <si>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</si>
  <si>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</si>
  <si>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</si>
  <si>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</si>
  <si>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</si>
  <si>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</si>
  <si>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</si>
  <si>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</si>
  <si>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</si>
  <si>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</si>
  <si>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</si>
  <si>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</si>
  <si>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</si>
  <si>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</si>
  <si>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</si>
  <si>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</si>
  <si>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</si>
  <si>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</si>
  <si>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</si>
  <si>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</si>
  <si>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</si>
  <si>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</si>
  <si>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</si>
  <si>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</si>
  <si>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</si>
  <si>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</si>
  <si>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</si>
  <si>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</si>
  <si>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</si>
  <si>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</si>
  <si>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</si>
  <si>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</si>
  <si>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</si>
  <si>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</si>
  <si>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</si>
  <si>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</si>
  <si>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</si>
  <si>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</si>
  <si>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</si>
  <si>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</si>
  <si>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</si>
  <si>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</si>
  <si>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</si>
  <si>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</si>
  <si>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</si>
  <si>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</si>
  <si>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</si>
  <si>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</si>
  <si>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</si>
  <si>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</si>
  <si>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</si>
  <si>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</si>
  <si>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</si>
  <si>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</si>
  <si>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</si>
  <si>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</si>
  <si>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</si>
  <si>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</si>
  <si>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</si>
  <si>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</si>
  <si>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</si>
  <si>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</si>
  <si>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</si>
  <si>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</si>
  <si>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</si>
  <si>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</si>
  <si>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</si>
  <si>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</si>
  <si>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</si>
  <si>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</si>
  <si>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</si>
  <si>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</si>
  <si>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</si>
  <si>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</si>
  <si>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</si>
  <si>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</si>
  <si>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</si>
  <si>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</si>
  <si>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</si>
  <si>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</si>
  <si>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</si>
  <si>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</si>
  <si>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</si>
  <si>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</si>
  <si>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</si>
  <si>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</si>
  <si>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</si>
  <si>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</si>
  <si>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</si>
  <si>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</si>
  <si>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</si>
  <si>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</si>
  <si>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</si>
  <si>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</si>
  <si>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</si>
  <si>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</si>
  <si>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</si>
  <si>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</si>
  <si>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</si>
  <si>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</si>
  <si>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</si>
  <si>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</si>
  <si>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</si>
  <si>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</si>
  <si>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</si>
  <si>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</si>
  <si>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</si>
  <si>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</si>
  <si>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</si>
  <si>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</si>
  <si>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</si>
  <si>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</si>
  <si>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</si>
  <si>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</si>
  <si>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</si>
  <si>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</si>
  <si>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</si>
  <si>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</si>
  <si>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</si>
  <si>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</si>
  <si>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</si>
  <si>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</si>
  <si>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</si>
  <si>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</si>
  <si>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</si>
  <si>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</si>
  <si>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</si>
  <si>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</si>
  <si>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</si>
  <si>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</si>
  <si>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</si>
  <si>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</si>
  <si>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</si>
  <si>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</si>
  <si>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</si>
  <si>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</si>
  <si>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</si>
  <si>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</si>
  <si>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</si>
  <si>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</si>
  <si>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</si>
  <si>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</si>
  <si>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</si>
  <si>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</si>
  <si>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</si>
  <si>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</si>
  <si>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</si>
  <si>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</si>
  <si>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</si>
  <si>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</si>
  <si>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</si>
  <si>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</si>
  <si>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</si>
  <si>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</si>
  <si>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</si>
  <si>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</si>
  <si>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</si>
  <si>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</si>
  <si>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</si>
  <si>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</si>
  <si>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</si>
  <si>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</si>
  <si>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</si>
  <si>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</si>
  <si>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</si>
  <si>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</si>
  <si>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</si>
  <si>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</si>
  <si>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</si>
  <si>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</si>
  <si>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</si>
  <si>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</si>
  <si>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</si>
  <si>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</si>
  <si>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</si>
  <si>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</si>
  <si>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</si>
  <si>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</si>
  <si>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</si>
  <si>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</si>
  <si>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</si>
  <si>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</si>
  <si>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</si>
  <si>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</si>
  <si>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</si>
  <si>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</si>
  <si>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</si>
  <si>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</si>
  <si>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</si>
  <si>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</si>
  <si>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</si>
  <si>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</si>
  <si>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</si>
  <si>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</si>
  <si>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</si>
  <si>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</si>
  <si>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</si>
  <si>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</si>
  <si>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</si>
  <si>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</si>
  <si>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</si>
  <si>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</si>
  <si>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</si>
  <si>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</si>
  <si>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</si>
  <si>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</si>
  <si>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</si>
  <si>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</si>
  <si>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</si>
  <si>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</si>
  <si>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</si>
  <si>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</si>
  <si>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</si>
  <si>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</si>
  <si>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</si>
  <si>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</si>
  <si>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</si>
  <si>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</si>
  <si>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</si>
  <si>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</si>
  <si>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</si>
  <si>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</si>
  <si>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</si>
  <si>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</si>
  <si>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</si>
  <si>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</si>
  <si>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</si>
  <si>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</si>
  <si>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</si>
  <si>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</si>
  <si>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</si>
  <si>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</si>
  <si>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</si>
  <si>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</si>
  <si>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</si>
  <si>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</si>
  <si>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</si>
  <si>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</si>
  <si>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</si>
  <si>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</si>
  <si>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</si>
  <si>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</si>
  <si>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</si>
  <si>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</si>
  <si>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</si>
  <si>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</si>
  <si>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</si>
  <si>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</si>
  <si>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</si>
  <si>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</si>
  <si>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</si>
  <si>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</si>
  <si>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</si>
  <si>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</si>
  <si>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</si>
  <si>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</si>
  <si>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</si>
  <si>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</si>
  <si>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</si>
  <si>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</si>
  <si>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</si>
  <si>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</si>
  <si>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</si>
  <si>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</si>
  <si>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</si>
  <si>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</si>
  <si>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</si>
  <si>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</si>
  <si>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</si>
  <si>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</si>
  <si>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</si>
  <si>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</si>
  <si>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</si>
  <si>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</si>
  <si>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</si>
  <si>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</si>
  <si>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</si>
  <si>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</si>
  <si>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</si>
  <si>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</si>
  <si>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</si>
  <si>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</si>
  <si>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</si>
  <si>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</si>
  <si>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</si>
  <si>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</si>
  <si>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</si>
  <si>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</si>
  <si>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</si>
  <si>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</si>
  <si>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</si>
  <si>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</si>
  <si>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</si>
  <si>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</si>
  <si>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</si>
  <si>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</si>
  <si>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</si>
  <si>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</si>
  <si>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</si>
  <si>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</si>
  <si>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</si>
  <si>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</si>
  <si>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</si>
  <si>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</si>
  <si>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</si>
  <si>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</si>
  <si>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</si>
  <si>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</si>
  <si>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</si>
  <si>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</si>
  <si>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</si>
  <si>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</si>
  <si>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</si>
  <si>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</si>
  <si>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</si>
  <si>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</si>
  <si>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</si>
  <si>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</si>
  <si>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</si>
  <si>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</si>
  <si>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</si>
  <si>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</si>
  <si>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</si>
  <si>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</si>
  <si>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</si>
  <si>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</si>
  <si>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</si>
  <si>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</si>
  <si>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</si>
  <si>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</si>
  <si>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</si>
  <si>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</si>
  <si>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</si>
  <si>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</si>
  <si>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</si>
  <si>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</si>
  <si>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</si>
  <si>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</si>
  <si>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</si>
  <si>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</si>
  <si>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</si>
  <si>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</si>
  <si>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</si>
  <si>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</si>
  <si>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</si>
  <si>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</si>
  <si>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</si>
  <si>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</si>
  <si>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</si>
  <si>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</si>
  <si>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</si>
  <si>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</si>
  <si>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</si>
  <si>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</si>
  <si>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</si>
  <si>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</si>
  <si>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</si>
  <si>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</si>
  <si>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</si>
  <si>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</si>
  <si>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</si>
  <si>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</si>
  <si>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</si>
  <si>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</si>
  <si>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</si>
  <si>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</si>
  <si>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</si>
  <si>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</si>
  <si>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</si>
  <si>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</si>
  <si>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</si>
  <si>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</si>
  <si>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</si>
  <si>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</si>
  <si>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</si>
  <si>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</si>
  <si>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</si>
  <si>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</si>
  <si>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</si>
  <si>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</si>
  <si>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</si>
  <si>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</si>
  <si>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</si>
  <si>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</si>
  <si>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</si>
  <si>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</si>
  <si>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</si>
  <si>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</si>
  <si>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</si>
  <si>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</si>
  <si>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</si>
  <si>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</si>
  <si>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</si>
  <si>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</si>
  <si>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</si>
  <si>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</si>
  <si>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</si>
  <si>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</si>
  <si>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</si>
  <si>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</si>
  <si>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</si>
  <si>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</si>
  <si>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</si>
  <si>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</si>
  <si>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</si>
  <si>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</si>
  <si>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</si>
  <si>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</si>
  <si>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</si>
  <si>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</si>
  <si>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</si>
  <si>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</si>
  <si>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</si>
  <si>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</si>
  <si>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</si>
  <si>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</si>
  <si>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</si>
  <si>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</si>
  <si>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</si>
  <si>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</si>
  <si>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</si>
  <si>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</si>
  <si>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</si>
  <si>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</si>
  <si>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</si>
  <si>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</si>
  <si>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</si>
  <si>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</si>
  <si>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</si>
  <si>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</si>
  <si>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</si>
  <si>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</si>
  <si>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</si>
  <si>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</si>
  <si>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</si>
  <si>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</si>
  <si>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</si>
  <si>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</si>
  <si>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</si>
  <si>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</si>
  <si>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</si>
  <si>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</si>
  <si>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</si>
  <si>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</si>
  <si>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</si>
  <si>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</si>
  <si>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</si>
  <si>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</si>
  <si>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</si>
  <si>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</si>
  <si>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</si>
  <si>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</si>
  <si>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</si>
  <si>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</si>
  <si>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</si>
  <si>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</si>
  <si>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</si>
  <si>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</si>
  <si>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</si>
  <si>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</si>
  <si>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</si>
  <si>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</si>
  <si>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</si>
  <si>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</si>
  <si>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</si>
  <si>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</si>
  <si>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</si>
  <si>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</si>
  <si>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</si>
  <si>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</si>
  <si>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</si>
  <si>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</si>
  <si>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</si>
  <si>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</si>
  <si>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</si>
  <si>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</si>
  <si>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</si>
  <si>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</si>
  <si>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</si>
  <si>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</si>
  <si>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</si>
  <si>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</si>
  <si>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</si>
  <si>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</si>
  <si>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</si>
  <si>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</si>
  <si>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</si>
  <si>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</si>
  <si>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</si>
  <si>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</si>
  <si>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</si>
  <si>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</si>
  <si>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</si>
  <si>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</si>
  <si>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</si>
  <si>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</si>
  <si>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</si>
  <si>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</si>
  <si>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</si>
  <si>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</si>
  <si>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</si>
  <si>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</si>
  <si>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</si>
  <si>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</si>
  <si>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</si>
  <si>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</si>
  <si>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</si>
  <si>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</si>
  <si>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</si>
  <si>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</si>
  <si>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</si>
  <si>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</si>
  <si>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</si>
  <si>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</si>
  <si>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</si>
  <si>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</si>
  <si>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</si>
  <si>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</si>
  <si>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</si>
  <si>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</si>
  <si>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</si>
  <si>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</si>
  <si>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</si>
  <si>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</si>
  <si>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</si>
  <si>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</si>
  <si>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</si>
  <si>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</si>
  <si>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</si>
  <si>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</si>
  <si>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</si>
  <si>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</si>
  <si>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</si>
  <si>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</si>
  <si>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</si>
  <si>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</si>
  <si>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</si>
  <si>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</si>
  <si>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</si>
  <si>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</si>
  <si>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</si>
  <si>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</si>
  <si>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</si>
  <si>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</si>
  <si>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</si>
  <si>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</si>
  <si>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</si>
  <si>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</si>
  <si>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</si>
  <si>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</si>
  <si>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</si>
  <si>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</si>
  <si>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</si>
  <si>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</si>
  <si>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</si>
  <si>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</si>
  <si>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</si>
  <si>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</si>
  <si>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</si>
  <si>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</si>
  <si>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</si>
  <si>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</si>
  <si>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</si>
  <si>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</si>
  <si>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</si>
  <si>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</si>
  <si>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</si>
  <si>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</si>
  <si>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</si>
  <si>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</si>
  <si>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</si>
  <si>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</si>
  <si>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</si>
  <si>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</si>
  <si>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</si>
  <si>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</si>
  <si>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</si>
  <si>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</si>
  <si>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</si>
  <si>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</si>
  <si>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</si>
  <si>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</si>
  <si>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</si>
  <si>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</si>
  <si>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</si>
  <si>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</si>
  <si>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</si>
  <si>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</si>
  <si>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</si>
  <si>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</si>
  <si>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</si>
  <si>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</si>
  <si>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</si>
  <si>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</si>
  <si>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</si>
  <si>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</si>
  <si>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</si>
  <si>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</si>
  <si>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</si>
  <si>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</si>
  <si>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</si>
  <si>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</si>
  <si>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</si>
  <si>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</si>
  <si>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</si>
  <si>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</si>
  <si>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</si>
  <si>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</si>
  <si>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</si>
  <si>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</si>
  <si>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</si>
  <si>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</si>
  <si>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</si>
  <si>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</si>
  <si>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</si>
  <si>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</si>
  <si>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</si>
  <si>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</si>
  <si>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</si>
  <si>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</si>
  <si>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</si>
  <si>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</si>
  <si>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</si>
  <si>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</si>
  <si>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</si>
  <si>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</si>
  <si>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</si>
  <si>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</si>
  <si>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</si>
  <si>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</si>
  <si>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</si>
  <si>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</si>
  <si>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</si>
  <si>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</si>
  <si>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</si>
  <si>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</si>
  <si>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</si>
  <si>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</si>
  <si>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</si>
  <si>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</si>
  <si>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</si>
  <si>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</si>
  <si>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</si>
  <si>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</si>
  <si>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</si>
  <si>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</si>
  <si>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</si>
  <si>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</si>
  <si>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</si>
  <si>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</si>
  <si>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</si>
  <si>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</si>
  <si>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</si>
  <si>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</si>
  <si>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</si>
  <si>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</si>
  <si>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</si>
  <si>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</si>
  <si>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</si>
  <si>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</si>
  <si>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</si>
  <si>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</si>
  <si>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</si>
  <si>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</si>
  <si>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</si>
  <si>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</si>
  <si>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</si>
  <si>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</si>
  <si>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</si>
  <si>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</si>
  <si>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</si>
  <si>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</si>
  <si>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</si>
  <si>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</si>
  <si>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</si>
  <si>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</si>
  <si>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</si>
  <si>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</si>
  <si>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</si>
  <si>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</si>
  <si>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</si>
  <si>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</si>
  <si>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</si>
  <si>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</si>
  <si>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</si>
  <si>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</si>
  <si>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</si>
  <si>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</si>
  <si>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</si>
  <si>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</si>
  <si>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</si>
  <si>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</si>
  <si>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</si>
  <si>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</si>
  <si>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</si>
  <si>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</si>
  <si>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</si>
  <si>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</si>
  <si>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</si>
  <si>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</si>
  <si>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</si>
  <si>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</si>
  <si>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</si>
  <si>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</si>
  <si>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</si>
  <si>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</si>
  <si>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</si>
  <si>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</si>
  <si>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</si>
  <si>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</si>
  <si>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</si>
  <si>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</si>
  <si>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</si>
  <si>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</si>
  <si>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</si>
  <si>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</si>
  <si>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</si>
  <si>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</si>
  <si>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</si>
  <si>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</si>
  <si>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</si>
  <si>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</si>
  <si>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</si>
  <si>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</si>
  <si>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</si>
  <si>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</si>
  <si>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</si>
  <si>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</si>
  <si>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</si>
  <si>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</si>
  <si>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</si>
  <si>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</si>
  <si>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</si>
  <si>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</si>
  <si>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</si>
  <si>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</si>
  <si>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</si>
  <si>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</si>
  <si>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</si>
  <si>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</si>
  <si>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</si>
  <si>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</si>
  <si>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</si>
  <si>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</si>
  <si>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</si>
  <si>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</si>
  <si>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</si>
  <si>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</si>
  <si>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</si>
  <si>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</si>
  <si>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</si>
  <si>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</si>
  <si>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</si>
  <si>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</si>
  <si>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</si>
  <si>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</si>
  <si>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</si>
  <si>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</si>
  <si>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</si>
  <si>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</si>
  <si>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</si>
  <si>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</si>
  <si>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</si>
  <si>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</si>
  <si>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</si>
  <si>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</si>
  <si>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</si>
  <si>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</si>
  <si>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</si>
  <si>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</si>
  <si>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</si>
  <si>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</si>
  <si>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</si>
  <si>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</si>
  <si>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</si>
  <si>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</si>
  <si>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</si>
  <si>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</si>
  <si>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</si>
  <si>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</si>
  <si>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</si>
  <si>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</si>
  <si>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</si>
  <si>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</si>
  <si>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</si>
  <si>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</si>
  <si>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</si>
  <si>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</si>
  <si>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</si>
  <si>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</si>
  <si>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</si>
  <si>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</si>
  <si>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</si>
  <si>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</si>
  <si>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</si>
  <si>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</si>
  <si>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</si>
  <si>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</si>
  <si>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</si>
  <si>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</si>
  <si>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</si>
  <si>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</si>
  <si>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</si>
  <si>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</si>
  <si>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</si>
  <si>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</si>
  <si>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</si>
  <si>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</si>
  <si>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</si>
  <si>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</si>
  <si>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</si>
  <si>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</si>
  <si>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</si>
  <si>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</si>
  <si>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</si>
  <si>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</si>
  <si>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</si>
  <si>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</si>
  <si>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</si>
  <si>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</si>
  <si>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</si>
  <si>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</si>
  <si>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</si>
  <si>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</si>
  <si>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</si>
  <si>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</si>
  <si>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</si>
  <si>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</si>
  <si>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</si>
  <si>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</si>
  <si>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</si>
  <si>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</si>
  <si>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</si>
  <si>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</si>
  <si>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</si>
  <si>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</si>
  <si>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</si>
  <si>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</si>
  <si>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</si>
  <si>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</si>
  <si>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</si>
  <si>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</si>
  <si>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</si>
  <si>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</si>
  <si>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</si>
  <si>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</si>
  <si>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</si>
  <si>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</si>
  <si>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</si>
  <si>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</si>
  <si>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</si>
  <si>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</si>
  <si>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</si>
  <si>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</si>
  <si>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</si>
  <si>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</si>
  <si>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</si>
  <si>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</si>
  <si>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</si>
  <si>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</si>
  <si>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</si>
  <si>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</si>
  <si>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</si>
  <si>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</si>
  <si>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</si>
  <si>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</si>
  <si>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</si>
  <si>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</si>
  <si>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</si>
  <si>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</si>
  <si>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</si>
  <si>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</si>
  <si>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</si>
  <si>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</si>
  <si>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</si>
  <si>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</si>
  <si>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</si>
  <si>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</si>
  <si>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</si>
  <si>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</si>
  <si>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</si>
  <si>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</si>
  <si>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</si>
  <si>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</si>
  <si>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</si>
  <si>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</si>
  <si>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</si>
  <si>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</si>
  <si>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</si>
  <si>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</si>
  <si>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</si>
  <si>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</si>
  <si>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</si>
  <si>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</si>
  <si>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</si>
  <si>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</si>
  <si>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</si>
  <si>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</si>
  <si>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</si>
  <si>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</si>
  <si>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</si>
  <si>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</si>
  <si>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</si>
  <si>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</si>
  <si>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</si>
  <si>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</si>
  <si>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</si>
  <si>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</si>
  <si>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</si>
  <si>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</si>
  <si>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</si>
  <si>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</si>
  <si>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</si>
  <si>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</si>
  <si>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</si>
  <si>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</si>
  <si>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</si>
  <si>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</si>
  <si>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</si>
  <si>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</si>
  <si>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</si>
  <si>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</si>
  <si>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</si>
  <si>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</si>
  <si>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</si>
  <si>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</si>
  <si>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</si>
  <si>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</si>
  <si>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</si>
  <si>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</si>
  <si>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</si>
  <si>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</si>
  <si>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</si>
  <si>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</si>
  <si>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</si>
  <si>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</si>
  <si>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</si>
  <si>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</si>
  <si>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</si>
  <si>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</si>
  <si>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</si>
  <si>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</si>
  <si>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</si>
  <si>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</si>
  <si>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</si>
  <si>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</si>
  <si>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</si>
  <si>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</si>
  <si>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</si>
  <si>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</si>
  <si>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</si>
  <si>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</si>
  <si>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</si>
  <si>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</si>
  <si>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</si>
  <si>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</si>
  <si>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</si>
  <si>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</si>
  <si>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</si>
  <si>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</si>
  <si>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</si>
  <si>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</si>
  <si>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</si>
  <si>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</si>
  <si>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</si>
  <si>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</si>
  <si>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</si>
  <si>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</si>
  <si>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</si>
  <si>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</si>
  <si>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</si>
  <si>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</si>
  <si>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</si>
  <si>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</si>
  <si>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</si>
  <si>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</si>
  <si>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</si>
  <si>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</si>
  <si>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</si>
  <si>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</si>
  <si>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</si>
  <si>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</si>
  <si>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</si>
  <si>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</si>
  <si>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</si>
  <si>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</si>
  <si>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</si>
  <si>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</si>
  <si>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</si>
  <si>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</si>
  <si>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</si>
  <si>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</si>
  <si>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</si>
  <si>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</si>
  <si>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</si>
  <si>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</si>
  <si>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</si>
  <si>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</si>
  <si>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</si>
  <si>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</si>
  <si>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</si>
  <si>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</si>
  <si>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</si>
  <si>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</si>
  <si>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</si>
  <si>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</si>
  <si>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</si>
  <si>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</si>
  <si>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</si>
  <si>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</si>
  <si>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</si>
  <si>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</si>
  <si>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</si>
  <si>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</si>
  <si>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</si>
  <si>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</si>
  <si>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</si>
  <si>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</si>
  <si>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</si>
  <si>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</si>
  <si>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</si>
  <si>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</si>
  <si>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</si>
  <si>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</si>
  <si>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</si>
  <si>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</si>
  <si>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</si>
  <si>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</si>
  <si>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</si>
  <si>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</si>
  <si>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</si>
  <si>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</si>
  <si>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</si>
  <si>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</si>
  <si>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</si>
  <si>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</si>
  <si>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</si>
  <si>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</si>
  <si>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</si>
  <si>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</si>
  <si>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</si>
  <si>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</si>
  <si>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</si>
  <si>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</si>
  <si>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</si>
  <si>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</si>
  <si>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</si>
  <si>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</si>
  <si>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</si>
  <si>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</si>
  <si>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</si>
  <si>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</si>
  <si>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</si>
  <si>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</si>
  <si>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</si>
  <si>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</si>
  <si>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</si>
  <si>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</si>
  <si>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</si>
  <si>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</si>
  <si>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</si>
  <si>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</si>
  <si>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</si>
  <si>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</si>
  <si>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</si>
  <si>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</si>
  <si>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</si>
  <si>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</si>
  <si>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</si>
  <si>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</si>
  <si>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</si>
  <si>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</si>
  <si>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</si>
  <si>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</si>
  <si>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</si>
  <si>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</si>
  <si>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</si>
  <si>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</si>
  <si>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</si>
  <si>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</si>
  <si>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</si>
  <si>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</si>
  <si>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</si>
  <si>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</si>
  <si>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</si>
  <si>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</si>
  <si>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</si>
  <si>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</si>
  <si>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</si>
  <si>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</si>
  <si>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</si>
  <si>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</si>
  <si>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</si>
  <si>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</si>
  <si>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</si>
  <si>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</si>
  <si>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</si>
  <si>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</si>
  <si>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</si>
  <si>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</si>
  <si>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</si>
  <si>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</si>
  <si>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</si>
  <si>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</si>
  <si>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</si>
  <si>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</si>
  <si>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</si>
  <si>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</si>
  <si>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</si>
  <si>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</si>
  <si>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</si>
  <si>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</si>
  <si>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</si>
  <si>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</si>
  <si>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</si>
  <si>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</si>
  <si>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</si>
  <si>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</si>
  <si>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</si>
  <si>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</si>
  <si>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</si>
  <si>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</si>
  <si>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</si>
  <si>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</si>
  <si>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</si>
  <si>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</si>
  <si>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</si>
  <si>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</si>
  <si>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</si>
  <si>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</si>
  <si>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</si>
  <si>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</si>
  <si>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</si>
  <si>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</si>
  <si>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</si>
  <si>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</si>
  <si>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</si>
  <si>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</si>
  <si>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</si>
  <si>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</si>
  <si>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</si>
  <si>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</si>
  <si>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</si>
  <si>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</si>
  <si>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</si>
  <si>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</si>
  <si>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</si>
  <si>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</si>
  <si>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</si>
  <si>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</si>
  <si>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</si>
  <si>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</si>
  <si>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</si>
  <si>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</si>
  <si>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</si>
  <si>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</si>
  <si>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</si>
  <si>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</si>
  <si>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</si>
  <si>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</si>
  <si>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</si>
  <si>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</si>
  <si>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</si>
  <si>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</si>
  <si>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</si>
  <si>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</si>
  <si>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</si>
  <si>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</si>
  <si>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</si>
  <si>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</si>
  <si>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</si>
  <si>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</si>
  <si>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</si>
  <si>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</si>
  <si>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</si>
  <si>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</si>
  <si>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</si>
  <si>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</si>
  <si>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</si>
  <si>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</si>
  <si>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</si>
  <si>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</si>
  <si>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</si>
  <si>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</si>
  <si>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</si>
  <si>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</si>
  <si>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</si>
  <si>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</si>
  <si>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</si>
  <si>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</si>
  <si>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</si>
  <si>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</si>
  <si>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</si>
  <si>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</si>
  <si>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</si>
  <si>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</si>
  <si>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</si>
  <si>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</si>
  <si>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</si>
  <si>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</si>
  <si>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</si>
  <si>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</si>
  <si>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</si>
  <si>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</si>
  <si>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</si>
  <si>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</si>
  <si>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</si>
  <si>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</si>
  <si>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</si>
  <si>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</si>
  <si>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</si>
  <si>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</si>
  <si>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</si>
  <si>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</si>
  <si>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</si>
  <si>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</si>
  <si>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</si>
  <si>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</si>
  <si>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</si>
  <si>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</si>
  <si>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</si>
  <si>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</si>
  <si>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</si>
  <si>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</si>
  <si>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</si>
  <si>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</si>
  <si>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</si>
  <si>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</si>
  <si>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</si>
  <si>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</si>
  <si>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</si>
  <si>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</si>
  <si>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</si>
  <si>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</si>
  <si>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</si>
  <si>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</si>
  <si>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</si>
  <si>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</si>
  <si>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</si>
  <si>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</si>
  <si>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</si>
  <si>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</si>
  <si>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</si>
  <si>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</si>
  <si>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</si>
  <si>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</si>
  <si>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</si>
  <si>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</si>
  <si>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</si>
  <si>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</si>
  <si>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</si>
  <si>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</si>
  <si>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</si>
  <si>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</si>
  <si>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</si>
  <si>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</si>
  <si>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</si>
  <si>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</si>
  <si>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</si>
  <si>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</si>
  <si>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</si>
  <si>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</si>
  <si>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</si>
  <si>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</si>
  <si>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</si>
  <si>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</si>
  <si>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</si>
  <si>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</si>
  <si>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</si>
  <si>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</si>
  <si>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</si>
  <si>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</si>
  <si>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</si>
  <si>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</si>
  <si>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</si>
  <si>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</si>
  <si>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</si>
  <si>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</si>
  <si>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</si>
  <si>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</si>
  <si>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</si>
  <si>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</si>
  <si>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</si>
  <si>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</si>
  <si>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</si>
  <si>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</si>
  <si>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</si>
  <si>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</si>
  <si>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</si>
  <si>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</si>
  <si>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</si>
  <si>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</si>
  <si>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</si>
  <si>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</si>
  <si>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</si>
  <si>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</si>
  <si>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</si>
  <si>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</si>
  <si>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</si>
  <si>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</si>
  <si>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</si>
  <si>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</si>
  <si>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</si>
  <si>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</si>
  <si>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</si>
  <si>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</si>
  <si>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</si>
  <si>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</si>
  <si>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</si>
  <si>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</si>
  <si>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</si>
  <si>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</si>
  <si>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</si>
  <si>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</si>
  <si>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</si>
  <si>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</si>
  <si>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</si>
  <si>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</si>
  <si>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</si>
  <si>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</si>
  <si>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</si>
  <si>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</si>
  <si>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</si>
  <si>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</si>
  <si>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</si>
  <si>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</si>
  <si>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</si>
  <si>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</si>
  <si>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</si>
  <si>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</si>
  <si>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</si>
  <si>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</si>
  <si>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</si>
  <si>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</si>
  <si>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</si>
  <si>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</si>
  <si>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</si>
  <si>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</si>
  <si>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</si>
  <si>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</si>
  <si>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</si>
  <si>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</si>
  <si>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</si>
  <si>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</si>
  <si>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</si>
  <si>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</si>
  <si>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</si>
  <si>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</si>
  <si>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</si>
  <si>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</si>
  <si>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</si>
  <si>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</si>
  <si>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</si>
  <si>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</si>
  <si>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</si>
  <si>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</si>
  <si>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</si>
  <si>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</si>
  <si>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</si>
  <si>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</si>
  <si>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</si>
  <si>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</si>
  <si>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</si>
  <si>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</si>
  <si>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</si>
  <si>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</si>
  <si>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</si>
  <si>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</si>
  <si>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</si>
  <si>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</si>
  <si>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</si>
  <si>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</si>
  <si>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</si>
  <si>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</si>
  <si>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</si>
  <si>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</si>
  <si>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</si>
  <si>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</si>
  <si>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</si>
  <si>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</si>
  <si>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</si>
  <si>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</si>
  <si>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</si>
  <si>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</si>
  <si>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</si>
  <si>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</si>
  <si>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</si>
  <si>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</si>
  <si>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</si>
  <si>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</si>
  <si>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</si>
  <si>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</si>
  <si>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</si>
  <si>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</si>
  <si>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</si>
  <si>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</si>
  <si>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</si>
  <si>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</si>
  <si>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</si>
  <si>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</si>
  <si>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</si>
  <si>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</si>
  <si>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</si>
  <si>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</si>
  <si>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</si>
  <si>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</si>
  <si>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</si>
  <si>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</si>
  <si>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</si>
  <si>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</si>
  <si>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</si>
  <si>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</si>
  <si>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</si>
  <si>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</si>
  <si>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</si>
  <si>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</si>
  <si>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</si>
  <si>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</si>
  <si>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</si>
  <si>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</si>
  <si>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</si>
  <si>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</si>
  <si>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</si>
  <si>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</si>
  <si>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</si>
  <si>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</si>
  <si>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</si>
  <si>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</si>
  <si>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</si>
  <si>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</si>
  <si>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</si>
  <si>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</si>
  <si>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</si>
  <si>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</si>
  <si>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</si>
  <si>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</si>
  <si>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</si>
  <si>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</si>
  <si>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</si>
  <si>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</si>
  <si>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</si>
  <si>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</si>
  <si>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</si>
  <si>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</si>
  <si>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</si>
  <si>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</si>
  <si>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</si>
  <si>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</si>
  <si>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</si>
  <si>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</si>
  <si>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</si>
  <si>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</si>
  <si>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</si>
  <si>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</si>
  <si>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</si>
  <si>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</si>
  <si>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</si>
  <si>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</si>
  <si>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</si>
  <si>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</si>
  <si>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</si>
  <si>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</si>
  <si>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</si>
  <si>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</si>
  <si>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</si>
  <si>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</si>
  <si>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</si>
  <si>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</si>
  <si>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</si>
  <si>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</si>
  <si>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</si>
  <si>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</si>
  <si>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</si>
  <si>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</si>
  <si>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</si>
  <si>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</si>
  <si>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</si>
  <si>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</si>
  <si>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</si>
  <si>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</si>
  <si>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</si>
  <si>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</si>
  <si>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</si>
  <si>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</si>
  <si>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</si>
  <si>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</si>
  <si>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</si>
  <si>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</si>
  <si>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</si>
  <si>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</si>
  <si>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</si>
  <si>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</si>
  <si>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</si>
  <si>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</si>
  <si>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</si>
  <si>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</si>
  <si>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</si>
  <si>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</si>
  <si>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</si>
  <si>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</si>
  <si>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</si>
  <si>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</si>
  <si>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</si>
  <si>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</si>
  <si>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</si>
  <si>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</si>
  <si>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</si>
  <si>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</si>
  <si>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</si>
  <si>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</si>
  <si>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</si>
  <si>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</si>
  <si>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</si>
  <si>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</si>
  <si>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</si>
  <si>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</si>
  <si>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</si>
  <si>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</si>
  <si>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</si>
  <si>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</si>
  <si>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</si>
  <si>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</si>
  <si>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</si>
  <si>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</si>
  <si>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</si>
  <si>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</si>
  <si>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</si>
  <si>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</si>
  <si>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</si>
  <si>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</si>
  <si>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</si>
  <si>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</si>
  <si>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</si>
  <si>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</si>
  <si>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</si>
  <si>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</si>
  <si>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</si>
  <si>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</si>
  <si>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</si>
  <si>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</si>
  <si>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</si>
  <si>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</si>
  <si>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</si>
  <si>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</si>
  <si>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</si>
  <si>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</si>
  <si>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</si>
  <si>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</si>
  <si>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</si>
  <si>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</si>
  <si>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</si>
  <si>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</si>
  <si>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</si>
  <si>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</si>
  <si>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</si>
  <si>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</si>
  <si>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</si>
  <si>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</si>
  <si>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</si>
  <si>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</si>
  <si>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</si>
  <si>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</si>
  <si>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</si>
  <si>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</si>
  <si>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</si>
  <si>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</si>
  <si>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</si>
  <si>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</si>
  <si>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</si>
  <si>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</si>
  <si>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</si>
  <si>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</si>
  <si>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</si>
  <si>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</si>
  <si>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</si>
  <si>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</si>
  <si>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</si>
  <si>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</si>
  <si>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</si>
  <si>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</si>
  <si>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</si>
  <si>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</si>
  <si>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</si>
  <si>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</si>
  <si>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</si>
  <si>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</si>
  <si>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</si>
  <si>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</si>
  <si>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</si>
  <si>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</si>
  <si>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</si>
  <si>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</si>
  <si>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</si>
  <si>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</si>
  <si>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</si>
  <si>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</si>
  <si>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</si>
  <si>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</si>
  <si>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</si>
  <si>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</si>
  <si>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</si>
  <si>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</si>
  <si>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</si>
  <si>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</si>
  <si>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</si>
  <si>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</si>
  <si>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</si>
  <si>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</si>
  <si>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</si>
  <si>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</si>
  <si>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</si>
  <si>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</si>
  <si>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</si>
  <si>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</si>
  <si>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</si>
  <si>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</si>
  <si>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</si>
  <si>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</si>
  <si>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</si>
  <si>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</si>
  <si>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</si>
  <si>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</si>
  <si>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</si>
  <si>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</si>
  <si>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</si>
  <si>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</si>
  <si>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</si>
  <si>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</si>
  <si>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</si>
  <si>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</si>
  <si>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</si>
  <si>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</si>
  <si>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</si>
  <si>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</si>
  <si>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</si>
  <si>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</si>
  <si>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</si>
  <si>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</si>
  <si>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</si>
  <si>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</si>
  <si>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</si>
  <si>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</si>
  <si>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</si>
  <si>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</si>
  <si>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</si>
  <si>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</si>
  <si>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</si>
  <si>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</si>
  <si>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</si>
  <si>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</si>
  <si>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</si>
  <si>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</si>
  <si>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</si>
  <si>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</si>
  <si>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</si>
  <si>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</si>
  <si>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</si>
  <si>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</si>
  <si>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</si>
  <si>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</si>
  <si>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</si>
  <si>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</si>
  <si>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</si>
  <si>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</si>
  <si>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</si>
  <si>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</si>
  <si>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</si>
  <si>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</si>
  <si>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</si>
  <si>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</si>
  <si>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</si>
  <si>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</si>
  <si>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</si>
  <si>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</si>
  <si>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</si>
  <si>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</si>
  <si>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</si>
  <si>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</si>
  <si>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</si>
  <si>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</si>
  <si>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</si>
  <si>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</si>
  <si>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</si>
  <si>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</si>
  <si>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</si>
  <si>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</si>
  <si>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</si>
  <si>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</si>
  <si>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</si>
  <si>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</si>
  <si>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</si>
  <si>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</si>
  <si>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</si>
  <si>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</si>
  <si>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</si>
  <si>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</si>
  <si>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</si>
  <si>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</si>
  <si>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</si>
  <si>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</si>
  <si>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</si>
  <si>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</si>
  <si>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</si>
  <si>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</si>
  <si>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</si>
  <si>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</si>
  <si>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</si>
  <si>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</si>
  <si>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</si>
  <si>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</si>
  <si>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</si>
  <si>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</si>
  <si>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</si>
  <si>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</si>
  <si>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</si>
  <si>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</si>
  <si>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</si>
  <si>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</si>
  <si>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</si>
  <si>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</si>
  <si>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</si>
  <si>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</si>
  <si>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</si>
  <si>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</si>
  <si>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</si>
  <si>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</si>
  <si>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</si>
  <si>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</si>
  <si>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</si>
  <si>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</si>
  <si>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</si>
  <si>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</si>
  <si>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</si>
  <si>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</si>
  <si>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</si>
  <si>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</si>
  <si>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</si>
  <si>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</si>
  <si>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</si>
  <si>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</si>
  <si>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</si>
  <si>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</si>
  <si>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</si>
  <si>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</si>
  <si>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</si>
  <si>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</si>
  <si>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</si>
  <si>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</si>
  <si>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</si>
  <si>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</si>
  <si>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</si>
  <si>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</si>
  <si>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</si>
  <si>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</si>
  <si>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</si>
  <si>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</si>
  <si>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</si>
  <si>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</si>
  <si>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</si>
  <si>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</si>
  <si>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</si>
  <si>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</si>
  <si>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</si>
  <si>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</si>
  <si>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</si>
  <si>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</si>
  <si>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</si>
  <si>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</si>
  <si>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</si>
  <si>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</si>
  <si>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</si>
  <si>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</si>
  <si>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</si>
  <si>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</si>
  <si>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</si>
  <si>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</si>
  <si>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</si>
  <si>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</si>
  <si>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</si>
  <si>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</si>
  <si>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</si>
  <si>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</si>
  <si>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</si>
  <si>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</si>
  <si>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</si>
  <si>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</si>
  <si>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</si>
  <si>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</si>
  <si>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</si>
  <si>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</si>
  <si>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</si>
  <si>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</si>
  <si>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</si>
  <si>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</si>
  <si>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</si>
  <si>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</si>
  <si>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</si>
  <si>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</si>
  <si>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</si>
  <si>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</si>
  <si>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</si>
  <si>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</si>
  <si>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</si>
  <si>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</si>
  <si>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</si>
  <si>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</si>
  <si>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</si>
  <si>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</si>
  <si>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</si>
  <si>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</si>
  <si>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</si>
  <si>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</si>
  <si>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</si>
  <si>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</si>
  <si>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</si>
  <si>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</si>
  <si>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</si>
  <si>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</si>
  <si>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</si>
  <si>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</si>
  <si>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</si>
  <si>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</si>
  <si>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</si>
  <si>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</si>
  <si>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</si>
  <si>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</si>
  <si>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</si>
  <si>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</si>
  <si>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</si>
  <si>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</si>
  <si>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</si>
  <si>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</si>
  <si>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</si>
  <si>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</si>
  <si>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</si>
  <si>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</si>
  <si>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</si>
  <si>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</si>
  <si>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</si>
  <si>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</si>
  <si>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</si>
  <si>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</si>
  <si>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</si>
  <si>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</si>
  <si>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</si>
  <si>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</si>
  <si>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</si>
  <si>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</si>
  <si>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</si>
  <si>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</si>
  <si>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</si>
  <si>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</si>
  <si>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</si>
  <si>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</si>
  <si>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</si>
  <si>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</si>
  <si>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</si>
  <si>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</si>
  <si>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</si>
  <si>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</si>
  <si>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</si>
  <si>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</si>
  <si>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</si>
  <si>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</si>
  <si>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</si>
  <si>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</si>
  <si>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</si>
  <si>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</si>
  <si>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</si>
  <si>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</si>
  <si>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</si>
  <si>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</si>
  <si>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</si>
  <si>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</si>
  <si>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</si>
  <si>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</si>
  <si>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</si>
  <si>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</si>
  <si>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</si>
  <si>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</si>
  <si>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</si>
  <si>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</si>
  <si>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</si>
  <si>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</si>
  <si>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</si>
  <si>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</si>
  <si>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</si>
  <si>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</si>
  <si>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</si>
  <si>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</si>
  <si>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</si>
  <si>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</si>
  <si>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</si>
  <si>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</si>
  <si>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</si>
  <si>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</si>
  <si>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</si>
  <si>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</si>
  <si>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</si>
  <si>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</si>
  <si>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</si>
  <si>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</si>
  <si>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</si>
  <si>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</si>
  <si>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</si>
  <si>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</si>
  <si>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</si>
  <si>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</si>
  <si>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</si>
  <si>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</si>
  <si>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</si>
  <si>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</si>
  <si>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</si>
  <si>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</si>
  <si>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</si>
  <si>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</si>
  <si>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</si>
  <si>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</si>
  <si>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</si>
  <si>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</si>
  <si>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</si>
  <si>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</si>
  <si>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</si>
  <si>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</si>
  <si>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</si>
  <si>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</si>
  <si>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</si>
  <si>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</si>
  <si>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</si>
  <si>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</si>
  <si>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</si>
  <si>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</si>
  <si>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</si>
  <si>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</si>
  <si>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</si>
  <si>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</si>
  <si>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</si>
  <si>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</si>
  <si>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</si>
  <si>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</si>
  <si>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</si>
  <si>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</si>
  <si>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</si>
  <si>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</si>
  <si>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</si>
  <si>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</si>
  <si>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</si>
  <si>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</si>
  <si>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</si>
  <si>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</si>
  <si>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</si>
  <si>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</si>
  <si>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</si>
  <si>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</si>
  <si>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</si>
  <si>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</si>
  <si>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</si>
  <si>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</si>
  <si>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</si>
  <si>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</si>
  <si>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</si>
  <si>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</si>
  <si>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</si>
  <si>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</si>
  <si>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</si>
  <si>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</si>
  <si>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</si>
  <si>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</si>
  <si>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</si>
  <si>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</si>
  <si>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</si>
  <si>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</si>
  <si>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</si>
  <si>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</si>
  <si>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</si>
  <si>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</si>
  <si>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</si>
  <si>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</si>
  <si>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</si>
  <si>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</si>
  <si>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</si>
  <si>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</si>
  <si>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</si>
  <si>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</si>
  <si>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</si>
  <si>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</si>
  <si>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</si>
  <si>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</si>
  <si>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</si>
  <si>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</si>
  <si>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</si>
  <si>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</si>
  <si>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</si>
  <si>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</si>
  <si>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</si>
  <si>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</si>
  <si>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</si>
  <si>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</si>
  <si>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</si>
  <si>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</si>
  <si>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</si>
  <si>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</si>
  <si>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</si>
  <si>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</si>
  <si>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</si>
  <si>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</si>
  <si>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</si>
  <si>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</si>
  <si>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</si>
  <si>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</si>
  <si>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</si>
  <si>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</si>
  <si>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</si>
  <si>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</si>
  <si>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</si>
  <si>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</si>
  <si>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</si>
  <si>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</si>
  <si>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</si>
  <si>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</si>
  <si>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</si>
  <si>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</si>
  <si>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</si>
  <si>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</si>
  <si>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</si>
  <si>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</si>
  <si>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</si>
  <si>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</si>
  <si>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</si>
  <si>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</si>
  <si>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</si>
  <si>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</si>
  <si>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</si>
  <si>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</si>
  <si>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</si>
  <si>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</si>
  <si>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</si>
  <si>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</si>
  <si>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</si>
  <si>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</si>
  <si>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</si>
  <si>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</si>
  <si>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</si>
  <si>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</si>
  <si>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</si>
  <si>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</si>
  <si>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</si>
  <si>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</si>
  <si>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</si>
  <si>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</si>
  <si>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</si>
  <si>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</si>
  <si>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</si>
  <si>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</si>
  <si>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</si>
  <si>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</si>
  <si>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</si>
  <si>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</si>
  <si>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</si>
  <si>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</si>
  <si>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</si>
  <si>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</si>
  <si>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</si>
  <si>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</si>
  <si>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</si>
  <si>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</si>
  <si>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</si>
  <si>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</si>
  <si>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</si>
  <si>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</si>
  <si>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</si>
  <si>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</si>
  <si>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</si>
  <si>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</si>
  <si>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</si>
  <si>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</si>
  <si>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</si>
  <si>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</si>
  <si>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</si>
  <si>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</si>
  <si>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</si>
  <si>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</si>
  <si>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</si>
  <si>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</si>
  <si>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</si>
  <si>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</si>
  <si>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</si>
  <si>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</si>
  <si>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</si>
  <si>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</si>
  <si>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</si>
  <si>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</si>
  <si>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</si>
  <si>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</si>
  <si>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</si>
  <si>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</si>
  <si>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</si>
  <si>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</si>
  <si>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</si>
  <si>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</si>
  <si>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</si>
  <si>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</si>
  <si>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</si>
  <si>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</si>
  <si>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</si>
  <si>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</si>
  <si>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</si>
  <si>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</si>
  <si>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</si>
  <si>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</si>
  <si>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</si>
  <si>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</si>
  <si>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</si>
  <si>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</si>
  <si>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</si>
  <si>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</si>
  <si>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</si>
  <si>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</si>
  <si>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</si>
  <si>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</si>
  <si>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</si>
  <si>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</si>
  <si>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</si>
  <si>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</si>
  <si>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</si>
  <si>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</si>
  <si>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</si>
  <si>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</si>
  <si>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</si>
  <si>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</si>
  <si>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</si>
  <si>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</si>
  <si>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</si>
  <si>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</si>
  <si>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</si>
  <si>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</si>
  <si>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</si>
  <si>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</si>
  <si>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</si>
  <si>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</si>
  <si>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</si>
  <si>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</si>
  <si>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</si>
  <si>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</si>
  <si>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</si>
  <si>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</si>
  <si>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</si>
  <si>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</si>
  <si>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</si>
  <si>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</si>
  <si>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</si>
  <si>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</si>
  <si>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</si>
  <si>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</si>
  <si>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</si>
  <si>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</si>
  <si>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</si>
  <si>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</si>
  <si>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</si>
  <si>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</si>
  <si>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</si>
  <si>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</si>
  <si>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</si>
  <si>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</si>
  <si>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</si>
  <si>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</si>
  <si>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</si>
  <si>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</si>
  <si>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</si>
  <si>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</si>
  <si>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</si>
  <si>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</si>
  <si>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</si>
  <si>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</si>
  <si>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</si>
  <si>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</si>
  <si>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</si>
  <si>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</si>
  <si>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</si>
  <si>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</si>
  <si>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</si>
  <si>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</si>
  <si>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</si>
  <si>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</si>
  <si>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</si>
  <si>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</si>
  <si>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</si>
  <si>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</si>
  <si>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</si>
  <si>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</si>
  <si>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</si>
  <si>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</si>
  <si>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</si>
  <si>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</si>
  <si>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</si>
  <si>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</si>
  <si>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</si>
  <si>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</si>
  <si>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</si>
  <si>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</si>
  <si>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</si>
  <si>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</si>
  <si>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</si>
  <si>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</si>
  <si>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</si>
  <si>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</si>
  <si>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</si>
  <si>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</si>
  <si>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</si>
  <si>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</si>
  <si>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</si>
  <si>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</si>
  <si>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</si>
  <si>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</si>
  <si>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</si>
  <si>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</si>
  <si>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</si>
  <si>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</si>
  <si>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</si>
  <si>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</si>
  <si>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</si>
  <si>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</si>
  <si>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</si>
  <si>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</si>
  <si>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</si>
  <si>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</si>
  <si>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</si>
  <si>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</si>
  <si>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</si>
  <si>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</si>
  <si>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</si>
  <si>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</si>
  <si>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</si>
  <si>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</si>
  <si>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</si>
  <si>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</si>
  <si>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</si>
  <si>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</si>
  <si>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</si>
  <si>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</si>
  <si>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</si>
  <si>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</si>
  <si>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</si>
  <si>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</si>
  <si>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</si>
  <si>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</si>
  <si>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</si>
  <si>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</si>
  <si>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</si>
  <si>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</si>
  <si>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</si>
  <si>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</si>
  <si>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</si>
  <si>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</si>
  <si>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</si>
  <si>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</si>
  <si>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</si>
  <si>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</si>
  <si>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</si>
  <si>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</si>
  <si>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</si>
  <si>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</si>
  <si>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</si>
  <si>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</si>
  <si>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</si>
  <si>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</si>
  <si>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</si>
  <si>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</si>
  <si>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</si>
  <si>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</si>
  <si>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</si>
  <si>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</si>
  <si>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</si>
  <si>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</si>
  <si>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</si>
  <si>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</si>
  <si>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</si>
  <si>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</si>
  <si>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</si>
  <si>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</si>
  <si>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</si>
  <si>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</si>
  <si>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</si>
  <si>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</si>
  <si>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</si>
  <si>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</si>
  <si>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</si>
  <si>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</si>
  <si>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</si>
  <si>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</si>
  <si>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</si>
  <si>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</si>
  <si>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</si>
  <si>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</si>
  <si>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</si>
  <si>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</si>
  <si>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</si>
  <si>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</si>
  <si>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</si>
  <si>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</si>
  <si>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</si>
  <si>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</si>
  <si>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</si>
  <si>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</si>
  <si>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</si>
  <si>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</si>
  <si>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</si>
  <si>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</si>
  <si>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</si>
  <si>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</si>
  <si>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</si>
  <si>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</si>
  <si>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</si>
  <si>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</si>
  <si>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</si>
  <si>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</si>
  <si>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</si>
  <si>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</si>
  <si>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</si>
  <si>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</si>
  <si>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</si>
  <si>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</si>
  <si>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</si>
  <si>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</si>
  <si>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</si>
  <si>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</si>
  <si>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</si>
  <si>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</si>
  <si>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</si>
  <si>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</si>
  <si>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</si>
  <si>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</si>
  <si>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</si>
  <si>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</si>
  <si>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</si>
  <si>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</si>
  <si>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</si>
  <si>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</si>
  <si>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</si>
  <si>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</si>
  <si>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</si>
  <si>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</si>
  <si>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</si>
  <si>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</si>
  <si>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</si>
  <si>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</si>
  <si>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</si>
  <si>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</si>
  <si>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</si>
  <si>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</si>
  <si>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</si>
  <si>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</si>
  <si>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</si>
  <si>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</si>
  <si>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</si>
  <si>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</si>
  <si>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</si>
  <si>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</si>
  <si>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</si>
  <si>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</si>
  <si>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</si>
  <si>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</si>
  <si>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</si>
  <si>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</si>
  <si>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</si>
  <si>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</si>
  <si>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</si>
  <si>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</si>
  <si>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</si>
  <si>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</si>
  <si>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</si>
  <si>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</si>
  <si>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</si>
  <si>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</si>
  <si>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</si>
  <si>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</si>
  <si>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</si>
  <si>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</si>
  <si>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</si>
  <si>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</si>
  <si>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</si>
  <si>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</si>
  <si>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</si>
  <si>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</si>
  <si>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</si>
  <si>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</si>
  <si>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</si>
  <si>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</si>
  <si>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</si>
  <si>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</si>
  <si>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</si>
  <si>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</si>
  <si>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</si>
  <si>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</si>
  <si>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</si>
  <si>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</si>
  <si>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</si>
  <si>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</si>
  <si>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</si>
  <si>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</si>
  <si>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</si>
  <si>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</si>
  <si>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</si>
  <si>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</si>
  <si>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</si>
  <si>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</si>
  <si>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</si>
  <si>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</si>
  <si>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</si>
  <si>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</si>
  <si>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</si>
  <si>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</si>
  <si>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</si>
  <si>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</si>
  <si>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</si>
  <si>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</si>
  <si>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</si>
  <si>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</si>
  <si>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</si>
  <si>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</si>
  <si>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</si>
  <si>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</si>
  <si>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</si>
  <si>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</si>
  <si>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</si>
  <si>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</si>
  <si>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</si>
  <si>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</si>
  <si>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</si>
  <si>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</si>
  <si>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</si>
  <si>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</si>
  <si>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</si>
  <si>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</si>
  <si>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</si>
  <si>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</si>
  <si>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</si>
  <si>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</si>
  <si>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</si>
  <si>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</si>
  <si>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</si>
  <si>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</si>
  <si>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</si>
  <si>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</si>
  <si>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</si>
  <si>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</si>
  <si>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</si>
  <si>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</si>
  <si>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</si>
  <si>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</si>
  <si>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</si>
  <si>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</si>
  <si>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</si>
  <si>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</si>
  <si>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</si>
  <si>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</si>
  <si>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</si>
  <si>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</si>
  <si>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</si>
  <si>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</si>
  <si>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</si>
  <si>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</si>
  <si>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</si>
  <si>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</si>
  <si>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</si>
  <si>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</si>
  <si>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</si>
  <si>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</si>
  <si>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</si>
  <si>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</si>
  <si>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</si>
  <si>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</si>
  <si>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</si>
  <si>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</si>
  <si>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</si>
  <si>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</si>
  <si>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</si>
  <si>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</si>
  <si>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</si>
  <si>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</si>
  <si>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</si>
  <si>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</si>
  <si>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</si>
  <si>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</si>
  <si>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</si>
  <si>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</si>
  <si>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</si>
  <si>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</si>
  <si>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</si>
  <si>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</si>
  <si>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</si>
  <si>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</si>
  <si>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</si>
  <si>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</si>
  <si>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</si>
  <si>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</si>
  <si>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</si>
  <si>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</si>
  <si>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</si>
  <si>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</si>
  <si>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</si>
  <si>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</si>
  <si>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</si>
  <si>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</si>
  <si>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</si>
  <si>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</si>
  <si>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</si>
  <si>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</si>
  <si>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</si>
  <si>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</si>
  <si>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</si>
  <si>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</si>
  <si>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</si>
  <si>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</si>
  <si>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</si>
  <si>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</si>
  <si>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</si>
  <si>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</si>
  <si>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</si>
  <si>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</si>
  <si>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</si>
  <si>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</si>
  <si>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</si>
  <si>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</si>
  <si>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</si>
  <si>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</si>
  <si>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</si>
  <si>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</si>
  <si>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</si>
  <si>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</si>
  <si>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</si>
  <si>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</si>
  <si>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</si>
  <si>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</si>
  <si>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</si>
  <si>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</si>
  <si>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</si>
  <si>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</si>
  <si>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</si>
  <si>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</si>
  <si>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</si>
  <si>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</si>
  <si>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</si>
  <si>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</si>
  <si>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</si>
  <si>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</si>
  <si>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</si>
  <si>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</si>
  <si>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</si>
  <si>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</si>
  <si>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</si>
  <si>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</si>
  <si>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</si>
  <si>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</si>
  <si>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</si>
  <si>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</si>
  <si>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</si>
  <si>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</si>
  <si>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</si>
  <si>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</si>
  <si>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</si>
  <si>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</si>
  <si>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</si>
  <si>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</si>
  <si>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</si>
  <si>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</si>
  <si>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</si>
  <si>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</si>
  <si>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</si>
  <si>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</si>
  <si>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</si>
  <si>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</si>
  <si>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</si>
  <si>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</si>
  <si>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</si>
  <si>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</si>
  <si>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</si>
  <si>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</si>
  <si>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</si>
  <si>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</si>
  <si>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</si>
  <si>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</si>
  <si>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</si>
  <si>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</si>
  <si>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</si>
  <si>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</si>
  <si>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</si>
  <si>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</si>
  <si>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</si>
  <si>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</si>
  <si>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</si>
  <si>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</si>
  <si>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</si>
  <si>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</si>
  <si>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</si>
  <si>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</si>
  <si>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</si>
  <si>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</si>
  <si>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</si>
  <si>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</si>
  <si>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</si>
  <si>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</si>
  <si>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</si>
  <si>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</si>
  <si>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</si>
  <si>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</si>
  <si>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</si>
  <si>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</si>
  <si>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</si>
  <si>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</si>
  <si>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</si>
  <si>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</si>
  <si>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</si>
  <si>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</si>
  <si>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</si>
  <si>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</si>
  <si>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</si>
  <si>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</si>
  <si>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</si>
  <si>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</si>
  <si>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</si>
  <si>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</si>
  <si>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</si>
  <si>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</si>
  <si>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</si>
  <si>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</si>
  <si>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</si>
  <si>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</si>
  <si>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</si>
  <si>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</si>
  <si>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</si>
  <si>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</si>
  <si>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</si>
  <si>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</si>
  <si>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</si>
  <si>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</si>
  <si>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</si>
  <si>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</si>
  <si>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</si>
  <si>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</si>
  <si>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</si>
  <si>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</si>
  <si>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</si>
  <si>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</si>
  <si>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</si>
  <si>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</si>
  <si>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</si>
  <si>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</si>
  <si>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</si>
  <si>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</si>
  <si>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</si>
  <si>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</si>
  <si>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</si>
  <si>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</si>
  <si>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</si>
  <si>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</si>
  <si>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</si>
  <si>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</si>
  <si>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</si>
  <si>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</si>
  <si>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</si>
  <si>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</si>
  <si>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</si>
  <si>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</si>
  <si>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</si>
  <si>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</si>
  <si>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</si>
  <si>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</si>
  <si>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</si>
  <si>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</si>
  <si>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</si>
  <si>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</si>
  <si>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</si>
  <si>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</si>
  <si>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</si>
  <si>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</si>
  <si>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</si>
  <si>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</si>
  <si>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</si>
  <si>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</si>
  <si>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</si>
  <si>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</si>
  <si>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</si>
  <si>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</si>
  <si>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</si>
  <si>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</si>
  <si>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</si>
  <si>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</si>
  <si>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</si>
  <si>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</si>
  <si>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</si>
  <si>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</si>
  <si>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</si>
  <si>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</si>
  <si>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</si>
  <si>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</si>
  <si>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</si>
  <si>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</si>
  <si>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</si>
  <si>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</si>
  <si>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</si>
  <si>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</si>
  <si>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</si>
  <si>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</si>
  <si>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</si>
  <si>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</si>
  <si>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</si>
  <si>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</si>
  <si>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</si>
  <si>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</si>
  <si>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</si>
  <si>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</si>
  <si>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</si>
  <si>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</si>
  <si>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</si>
  <si>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</si>
  <si>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</si>
  <si>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</si>
  <si>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</si>
  <si>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</si>
  <si>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</si>
  <si>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</si>
  <si>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</si>
  <si>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</si>
  <si>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</si>
  <si>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</si>
  <si>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</si>
  <si>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</si>
  <si>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</si>
  <si>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</si>
  <si>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</si>
  <si>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</si>
  <si>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</si>
  <si>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</si>
  <si>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</si>
  <si>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</si>
  <si>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</si>
  <si>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</si>
  <si>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</si>
  <si>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</si>
  <si>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</si>
  <si>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</si>
  <si>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</si>
  <si>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</si>
  <si>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</si>
  <si>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</si>
  <si>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</si>
  <si>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</si>
  <si>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</si>
  <si>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</si>
  <si>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</si>
  <si>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</si>
  <si>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</si>
  <si>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</si>
  <si>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</si>
  <si>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</si>
  <si>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</si>
  <si>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</si>
  <si>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</si>
  <si>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</si>
  <si>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</si>
  <si>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</si>
  <si>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</si>
  <si>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</si>
  <si>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</si>
  <si>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</si>
  <si>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</si>
  <si>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</si>
  <si>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</si>
  <si>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</si>
  <si>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</si>
  <si>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</si>
  <si>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</si>
  <si>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</si>
  <si>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</si>
  <si>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</si>
  <si>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</si>
  <si>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</si>
  <si>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</si>
  <si>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</si>
  <si>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</si>
  <si>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</si>
  <si>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</si>
  <si>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</si>
  <si>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</si>
  <si>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</si>
  <si>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</si>
  <si>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</si>
  <si>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</si>
  <si>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</si>
  <si>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</si>
  <si>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</si>
  <si>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</si>
  <si>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</si>
  <si>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</si>
  <si>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</si>
  <si>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</si>
  <si>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</si>
  <si>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</si>
  <si>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</si>
  <si>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</si>
  <si>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</si>
  <si>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</si>
  <si>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</si>
  <si>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</si>
  <si>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</si>
  <si>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</si>
  <si>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</si>
  <si>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</si>
  <si>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</si>
  <si>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</si>
  <si>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</si>
  <si>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</si>
  <si>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</si>
  <si>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</si>
  <si>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</si>
  <si>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</si>
  <si>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</si>
  <si>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</si>
  <si>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</si>
  <si>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</si>
  <si>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</si>
  <si>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</si>
  <si>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</si>
  <si>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</si>
  <si>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</si>
  <si>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</si>
  <si>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</si>
  <si>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</si>
  <si>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</si>
  <si>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</si>
  <si>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</si>
  <si>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</si>
  <si>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</si>
  <si>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</si>
  <si>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</si>
  <si>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</si>
  <si>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</si>
  <si>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</si>
  <si>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</si>
  <si>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</si>
  <si>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</si>
  <si>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</si>
  <si>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</si>
  <si>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</si>
  <si>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</si>
  <si>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</si>
  <si>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</si>
  <si>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</si>
  <si>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</si>
  <si>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</si>
  <si>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</si>
  <si>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</si>
  <si>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</si>
  <si>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</si>
  <si>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</si>
  <si>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</si>
  <si>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</si>
  <si>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</si>
  <si>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</si>
  <si>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</si>
  <si>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</si>
  <si>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</si>
  <si>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</si>
  <si>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</si>
  <si>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</si>
  <si>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</si>
  <si>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</si>
  <si>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</si>
  <si>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</si>
  <si>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</si>
  <si>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</si>
  <si>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</si>
  <si>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</si>
  <si>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</si>
  <si>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</si>
  <si>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</si>
  <si>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</si>
  <si>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</si>
  <si>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</si>
  <si>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</si>
  <si>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</si>
  <si>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</si>
  <si>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</si>
  <si>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</si>
  <si>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</si>
  <si>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</si>
  <si>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</si>
  <si>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</si>
  <si>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</si>
  <si>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</si>
  <si>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</si>
  <si>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</si>
  <si>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</si>
  <si>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</si>
  <si>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</si>
  <si>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</si>
  <si>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</si>
  <si>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</si>
  <si>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</si>
  <si>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</si>
  <si>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</si>
  <si>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</si>
  <si>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</si>
  <si>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</si>
  <si>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</si>
  <si>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</si>
  <si>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</si>
  <si>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</si>
  <si>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</si>
  <si>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</si>
  <si>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</si>
  <si>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</si>
  <si>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</si>
  <si>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</si>
  <si>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</si>
  <si>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</si>
  <si>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</si>
  <si>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</si>
  <si>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</si>
  <si>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</si>
  <si>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</si>
  <si>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</si>
  <si>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</si>
  <si>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</si>
  <si>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</si>
  <si>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</si>
  <si>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</si>
  <si>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</si>
  <si>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</si>
  <si>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</si>
  <si>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</si>
  <si>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</si>
  <si>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</si>
  <si>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</si>
  <si>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</si>
  <si>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</si>
  <si>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</si>
  <si>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</si>
  <si>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</si>
  <si>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</si>
  <si>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</si>
  <si>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</si>
  <si>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</si>
  <si>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</si>
  <si>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</si>
  <si>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</si>
  <si>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</si>
  <si>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</si>
  <si>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</si>
  <si>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</si>
  <si>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</si>
  <si>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</si>
  <si>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</si>
  <si>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</si>
  <si>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</si>
  <si>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</si>
  <si>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</si>
  <si>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</si>
  <si>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</si>
  <si>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</si>
  <si>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</si>
  <si>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</si>
  <si>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</si>
  <si>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</si>
  <si>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</si>
  <si>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</si>
  <si>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</si>
  <si>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</si>
  <si>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</si>
  <si>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</si>
  <si>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</si>
  <si>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</si>
  <si>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</si>
  <si>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</si>
  <si>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</si>
  <si>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</si>
  <si>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</si>
  <si>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</si>
  <si>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</si>
  <si>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</si>
  <si>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</si>
  <si>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</si>
  <si>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</si>
  <si>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</si>
  <si>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</si>
  <si>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</si>
  <si>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</si>
  <si>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</si>
  <si>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</si>
  <si>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</si>
  <si>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</si>
  <si>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</si>
  <si>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</si>
  <si>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</si>
  <si>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</si>
  <si>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</si>
  <si>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</si>
  <si>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</si>
  <si>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</si>
  <si>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</si>
  <si>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</si>
  <si>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</si>
  <si>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</si>
  <si>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</si>
  <si>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</si>
  <si>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</si>
  <si>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</si>
  <si>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</si>
  <si>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</si>
  <si>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</si>
  <si>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</si>
  <si>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</si>
  <si>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</si>
  <si>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</si>
  <si>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</si>
  <si>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</si>
  <si>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</si>
  <si>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</si>
  <si>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</si>
  <si>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</si>
  <si>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</si>
  <si>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</si>
  <si>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</si>
  <si>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</si>
  <si>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</si>
  <si>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</si>
  <si>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</si>
  <si>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</si>
  <si>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</si>
  <si>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</si>
  <si>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</si>
  <si>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</si>
  <si>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</si>
  <si>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</si>
  <si>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</si>
  <si>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</si>
  <si>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</si>
  <si>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</si>
  <si>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</si>
  <si>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</si>
  <si>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</si>
  <si>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</si>
  <si>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</si>
  <si>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</si>
  <si>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</si>
  <si>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</si>
  <si>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</si>
  <si>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</si>
  <si>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</si>
  <si>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</si>
  <si>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</si>
  <si>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</si>
  <si>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</si>
  <si>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</si>
  <si>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</si>
  <si>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</si>
  <si>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</si>
  <si>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</si>
  <si>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</si>
  <si>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</si>
  <si>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</si>
  <si>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</si>
  <si>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</si>
  <si>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</si>
  <si>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</si>
  <si>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</si>
  <si>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</si>
  <si>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</si>
  <si>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</si>
  <si>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</si>
  <si>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</si>
  <si>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</si>
  <si>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</si>
  <si>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</si>
  <si>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</si>
  <si>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</si>
  <si>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</si>
  <si>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</si>
  <si>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</si>
  <si>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</si>
  <si>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</si>
  <si>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</si>
  <si>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</si>
  <si>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</si>
  <si>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</si>
  <si>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</si>
  <si>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</si>
  <si>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</si>
  <si>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</si>
  <si>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</si>
  <si>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</si>
  <si>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</si>
  <si>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</si>
  <si>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</si>
  <si>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</si>
  <si>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</si>
  <si>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</si>
  <si>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</si>
  <si>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</si>
  <si>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</si>
  <si>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</si>
  <si>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</si>
  <si>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</si>
  <si>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</si>
  <si>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</si>
  <si>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</si>
  <si>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</si>
  <si>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</si>
  <si>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</si>
  <si>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</si>
  <si>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</si>
  <si>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</si>
  <si>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</si>
  <si>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</si>
  <si>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</si>
  <si>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</si>
  <si>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</si>
  <si>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</si>
  <si>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</si>
  <si>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</si>
  <si>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</si>
  <si>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</si>
  <si>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</si>
  <si>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</si>
  <si>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</si>
  <si>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</si>
  <si>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</si>
  <si>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</si>
  <si>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</si>
  <si>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</si>
  <si>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</si>
  <si>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</si>
  <si>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</si>
  <si>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</si>
  <si>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</si>
  <si>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</si>
  <si>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</si>
  <si>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</si>
  <si>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</si>
  <si>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</si>
  <si>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</si>
  <si>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</si>
  <si>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</si>
  <si>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</si>
  <si>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</si>
  <si>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</si>
  <si>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</si>
  <si>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</si>
  <si>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</si>
  <si>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</si>
  <si>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</si>
  <si>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</si>
  <si>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</si>
  <si>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</si>
  <si>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</si>
  <si>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</si>
  <si>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</si>
  <si>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</si>
  <si>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</si>
  <si>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</si>
  <si>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</si>
  <si>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</si>
  <si>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</si>
  <si>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</si>
  <si>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</si>
  <si>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</si>
  <si>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</si>
  <si>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</si>
  <si>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</si>
  <si>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</si>
  <si>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</si>
  <si>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</si>
  <si>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</si>
  <si>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</si>
  <si>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</si>
  <si>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</si>
  <si>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</si>
  <si>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</si>
  <si>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</si>
  <si>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</si>
  <si>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</si>
  <si>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</si>
  <si>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</si>
  <si>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</si>
  <si>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</si>
  <si>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</si>
  <si>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</si>
  <si>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</si>
  <si>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</si>
  <si>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</si>
  <si>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</si>
  <si>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</si>
  <si>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</si>
  <si>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</si>
  <si>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</si>
  <si>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</si>
  <si>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</si>
  <si>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</si>
  <si>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</si>
  <si>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</si>
  <si>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</si>
  <si>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</si>
  <si>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</si>
  <si>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</si>
  <si>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</si>
  <si>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</si>
  <si>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</si>
  <si>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</si>
  <si>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</si>
  <si>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</si>
  <si>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</si>
  <si>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</si>
  <si>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</si>
  <si>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</si>
  <si>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</si>
  <si>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</si>
  <si>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</si>
  <si>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</si>
  <si>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</si>
  <si>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</si>
  <si>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</si>
  <si>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</si>
  <si>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</si>
  <si>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</si>
  <si>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</si>
  <si>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</si>
  <si>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</si>
  <si>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</si>
  <si>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</si>
  <si>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</si>
  <si>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</si>
  <si>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</si>
  <si>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</si>
  <si>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</si>
  <si>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</si>
  <si>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</si>
  <si>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</si>
  <si>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</si>
  <si>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</si>
  <si>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</si>
  <si>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</si>
  <si>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</si>
  <si>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</si>
  <si>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</si>
  <si>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</si>
  <si>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</si>
  <si>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</si>
  <si>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</si>
  <si>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</si>
  <si>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</si>
  <si>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</si>
  <si>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</si>
  <si>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</si>
  <si>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</si>
  <si>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</si>
  <si>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</si>
  <si>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</si>
  <si>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</si>
  <si>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</si>
  <si>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</si>
  <si>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</si>
  <si>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</si>
  <si>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</si>
  <si>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</si>
  <si>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</si>
  <si>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</si>
  <si>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</si>
  <si>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</si>
  <si>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</si>
  <si>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</si>
  <si>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</si>
  <si>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</si>
  <si>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</si>
  <si>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</si>
  <si>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</si>
  <si>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</si>
  <si>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</si>
  <si>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</si>
  <si>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</si>
  <si>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</si>
  <si>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</si>
  <si>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</si>
  <si>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</si>
  <si>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</si>
  <si>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</si>
  <si>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</si>
  <si>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</si>
  <si>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</si>
  <si>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</si>
  <si>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</si>
  <si>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</si>
  <si>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</si>
  <si>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</si>
  <si>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</si>
  <si>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</si>
  <si>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</si>
  <si>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</si>
  <si>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</si>
  <si>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</si>
  <si>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</si>
  <si>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</si>
  <si>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</si>
  <si>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</si>
  <si>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</si>
  <si>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</si>
  <si>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</si>
  <si>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</si>
  <si>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</si>
  <si>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</si>
  <si>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</si>
  <si>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</si>
  <si>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</si>
  <si>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</si>
  <si>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</si>
  <si>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</si>
  <si>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</si>
  <si>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</si>
  <si>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</si>
  <si>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</si>
  <si>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</si>
  <si>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</si>
  <si>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</si>
  <si>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</si>
  <si>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</si>
  <si>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</si>
  <si>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</si>
  <si>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</si>
  <si>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</si>
  <si>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</si>
  <si>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</si>
  <si>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</si>
  <si>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</si>
  <si>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</si>
  <si>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</si>
  <si>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</si>
  <si>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</si>
  <si>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</si>
  <si>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</si>
  <si>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</si>
  <si>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</si>
  <si>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</si>
  <si>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</si>
  <si>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</si>
  <si>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</si>
  <si>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</si>
  <si>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</si>
  <si>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</si>
  <si>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</si>
  <si>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</si>
  <si>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</si>
  <si>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</si>
  <si>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</si>
  <si>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</si>
  <si>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</si>
  <si>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</si>
  <si>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</si>
  <si>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</si>
  <si>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</si>
  <si>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</si>
  <si>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</si>
  <si>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</si>
  <si>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</si>
  <si>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</si>
  <si>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</si>
  <si>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</si>
  <si>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</si>
  <si>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</si>
  <si>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</si>
  <si>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</si>
  <si>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</si>
  <si>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</si>
  <si>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</si>
  <si>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</si>
  <si>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</si>
  <si>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</si>
  <si>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</si>
  <si>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</si>
  <si>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</si>
  <si>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</si>
  <si>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</si>
  <si>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</si>
  <si>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</si>
  <si>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</si>
  <si>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</si>
  <si>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</si>
  <si>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</si>
  <si>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</si>
  <si>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</si>
  <si>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</si>
  <si>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</si>
  <si>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</si>
  <si>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</si>
  <si>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</si>
  <si>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</si>
  <si>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</si>
  <si>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</si>
  <si>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</si>
  <si>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</si>
  <si>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</si>
  <si>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</si>
  <si>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</si>
  <si>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</si>
  <si>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</si>
  <si>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</si>
  <si>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</si>
  <si>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</si>
  <si>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</si>
  <si>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</si>
  <si>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</si>
  <si>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</si>
  <si>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</si>
  <si>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</si>
  <si>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</si>
  <si>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</si>
  <si>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</si>
  <si>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</si>
  <si>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</si>
  <si>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</si>
  <si>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</si>
  <si>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</si>
  <si>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</si>
  <si>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</si>
  <si>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</si>
  <si>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</si>
  <si>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</si>
  <si>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</si>
  <si>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</si>
  <si>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</si>
  <si>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</si>
  <si>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</si>
  <si>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</si>
  <si>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</si>
  <si>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</si>
  <si>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</si>
  <si>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</si>
  <si>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</si>
  <si>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</si>
  <si>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</si>
  <si>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</si>
  <si>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</si>
  <si>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</si>
  <si>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</si>
  <si>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</si>
  <si>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</si>
  <si>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</si>
  <si>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</si>
  <si>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</si>
  <si>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</si>
  <si>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</si>
  <si>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</si>
  <si>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</si>
  <si>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</si>
  <si>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</si>
  <si>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</si>
  <si>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</si>
  <si>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</si>
  <si>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</si>
  <si>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</si>
  <si>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</si>
  <si>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</si>
  <si>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</si>
  <si>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</si>
  <si>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</si>
  <si>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</si>
  <si>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</si>
  <si>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</si>
  <si>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</si>
  <si>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</si>
  <si>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</si>
  <si>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</si>
  <si>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</si>
  <si>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</si>
  <si>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</si>
  <si>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</si>
  <si>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</si>
  <si>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</si>
  <si>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</si>
  <si>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</si>
  <si>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</si>
  <si>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</si>
  <si>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</si>
  <si>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</si>
  <si>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</si>
  <si>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</si>
  <si>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</si>
  <si>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</si>
  <si>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</si>
  <si>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</si>
  <si>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</si>
  <si>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</si>
  <si>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</si>
  <si>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</si>
  <si>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</si>
  <si>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</si>
  <si>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</si>
  <si>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</si>
  <si>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</si>
  <si>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</si>
  <si>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</si>
  <si>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</si>
  <si>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</si>
  <si>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</si>
  <si>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</si>
  <si>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</si>
  <si>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</si>
  <si>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</si>
  <si>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</si>
  <si>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</si>
  <si>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</si>
  <si>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</si>
  <si>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</si>
  <si>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</si>
  <si>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</si>
  <si>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</si>
  <si>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</si>
  <si>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</si>
  <si>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</si>
  <si>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</si>
  <si>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</si>
  <si>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</si>
  <si>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</si>
  <si>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</si>
  <si>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</si>
  <si>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</si>
  <si>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</si>
  <si>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</si>
  <si>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</si>
  <si>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</si>
  <si>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</si>
  <si>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</si>
  <si>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</si>
  <si>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</si>
  <si>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</si>
  <si>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</si>
  <si>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</si>
  <si>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</si>
  <si>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</si>
  <si>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</si>
  <si>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</si>
  <si>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</si>
  <si>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</si>
  <si>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</si>
  <si>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</si>
  <si>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</si>
  <si>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</si>
  <si>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</si>
  <si>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</si>
  <si>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</si>
  <si>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</si>
  <si>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</si>
  <si>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</si>
  <si>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</si>
  <si>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</si>
  <si>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</si>
  <si>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</si>
  <si>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</si>
  <si>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</si>
  <si>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</si>
  <si>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</si>
  <si>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</si>
  <si>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</si>
  <si>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</si>
  <si>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</si>
  <si>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</si>
  <si>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</si>
  <si>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</si>
  <si>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</si>
  <si>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</si>
  <si>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</si>
  <si>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</si>
  <si>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</si>
  <si>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</si>
  <si>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</si>
  <si>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</si>
  <si>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</si>
  <si>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</si>
  <si>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</si>
  <si>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</si>
  <si>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</si>
  <si>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</si>
  <si>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</si>
  <si>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</si>
  <si>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</si>
  <si>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</si>
  <si>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</si>
  <si>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</si>
  <si>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</si>
  <si>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</si>
  <si>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</si>
  <si>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</si>
  <si>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</si>
  <si>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</si>
  <si>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</si>
  <si>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</si>
  <si>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</si>
  <si>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</si>
  <si>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</si>
  <si>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</si>
  <si>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</si>
  <si>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</si>
  <si>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</si>
  <si>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</si>
  <si>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</si>
  <si>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</si>
  <si>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</si>
  <si>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</si>
  <si>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</si>
  <si>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</si>
  <si>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</si>
  <si>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</si>
  <si>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</si>
  <si>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</si>
  <si>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</si>
  <si>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</si>
  <si>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</si>
  <si>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</si>
  <si>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</si>
  <si>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</si>
  <si>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</si>
  <si>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</si>
  <si>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</si>
  <si>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</si>
  <si>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</si>
  <si>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</si>
  <si>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</si>
  <si>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</si>
  <si>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</si>
  <si>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</si>
  <si>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</si>
  <si>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</si>
  <si>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</si>
  <si>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</si>
  <si>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</si>
  <si>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</si>
  <si>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</si>
  <si>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</si>
  <si>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</si>
  <si>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</si>
  <si>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</si>
  <si>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</si>
  <si>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</si>
  <si>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</si>
  <si>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</si>
  <si>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</si>
  <si>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</si>
  <si>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</si>
  <si>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</si>
  <si>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</si>
  <si>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</si>
  <si>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</si>
  <si>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</si>
  <si>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</si>
  <si>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</si>
  <si>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</si>
  <si>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</si>
  <si>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</si>
  <si>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</si>
  <si>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</si>
  <si>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</si>
  <si>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</si>
  <si>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</si>
  <si>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</si>
  <si>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</si>
  <si>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</si>
  <si>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</si>
  <si>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</si>
  <si>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</si>
  <si>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</si>
  <si>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</si>
  <si>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</si>
  <si>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</si>
  <si>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</si>
  <si>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</si>
  <si>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</si>
  <si>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</si>
  <si>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</si>
  <si>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</si>
  <si>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</si>
  <si>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</si>
  <si>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</si>
  <si>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</si>
  <si>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</si>
  <si>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</si>
  <si>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</si>
  <si>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</si>
  <si>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</si>
  <si>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</si>
  <si>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</si>
  <si>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</si>
  <si>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</si>
  <si>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</si>
  <si>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</si>
  <si>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</si>
  <si>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</si>
  <si>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</si>
  <si>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</si>
  <si>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</si>
  <si>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</si>
  <si>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</si>
  <si>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</si>
  <si>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</si>
  <si>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</si>
  <si>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</si>
  <si>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</si>
  <si>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</si>
  <si>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</si>
  <si>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</si>
  <si>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</si>
  <si>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</si>
  <si>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</si>
  <si>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</si>
  <si>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</si>
  <si>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</si>
  <si>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</si>
  <si>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</si>
  <si>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</si>
  <si>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</si>
  <si>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</si>
  <si>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</si>
  <si>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</si>
  <si>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</si>
  <si>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</si>
  <si>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</si>
  <si>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</si>
  <si>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</si>
  <si>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</si>
  <si>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</si>
  <si>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</si>
  <si>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</si>
  <si>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</si>
  <si>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</si>
  <si>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</si>
  <si>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</si>
  <si>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</si>
  <si>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</si>
  <si>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</si>
  <si>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</si>
  <si>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</si>
  <si>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</si>
  <si>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</si>
  <si>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</si>
  <si>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</si>
  <si>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</si>
  <si>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</si>
  <si>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</si>
  <si>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</si>
  <si>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</si>
  <si>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</si>
  <si>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</si>
  <si>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</si>
  <si>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</si>
  <si>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</si>
  <si>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</si>
  <si>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</si>
  <si>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</si>
  <si>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</si>
  <si>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</si>
  <si>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</si>
  <si>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</si>
  <si>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</si>
  <si>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</si>
  <si>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</si>
  <si>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</si>
  <si>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</si>
  <si>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</si>
  <si>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</si>
  <si>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</si>
  <si>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</si>
  <si>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</si>
  <si>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</si>
  <si>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</si>
  <si>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</si>
  <si>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</si>
  <si>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</si>
  <si>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</si>
  <si>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</si>
  <si>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</si>
  <si>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</si>
  <si>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</si>
  <si>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</si>
  <si>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</si>
  <si>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</si>
  <si>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</si>
  <si>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</si>
  <si>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</si>
  <si>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</si>
  <si>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</si>
  <si>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</si>
  <si>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</si>
  <si>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</si>
  <si>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</si>
  <si>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</si>
  <si>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</si>
  <si>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</si>
  <si>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</si>
  <si>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</si>
  <si>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</si>
  <si>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</si>
  <si>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</si>
  <si>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</si>
  <si>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</si>
  <si>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</si>
  <si>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</si>
  <si>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</si>
  <si>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</si>
  <si>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</si>
  <si>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</si>
  <si>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</si>
  <si>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</si>
  <si>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</si>
  <si>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</si>
  <si>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</si>
  <si>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</si>
  <si>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</si>
  <si>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</si>
  <si>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</si>
  <si>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</si>
  <si>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</si>
  <si>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</si>
  <si>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</si>
  <si>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</si>
  <si>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</si>
  <si>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</si>
  <si>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</si>
  <si>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</si>
  <si>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</si>
  <si>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</si>
  <si>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</si>
  <si>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</si>
  <si>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</si>
  <si>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</si>
  <si>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</si>
  <si>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</si>
  <si>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</si>
  <si>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</si>
  <si>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</si>
  <si>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</si>
  <si>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</si>
  <si>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</si>
  <si>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</si>
  <si>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</si>
  <si>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</si>
  <si>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</si>
  <si>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</si>
  <si>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</si>
  <si>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</si>
  <si>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</si>
  <si>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</si>
  <si>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</si>
  <si>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</si>
  <si>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</si>
  <si>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</si>
  <si>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</si>
  <si>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</si>
  <si>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</si>
  <si>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</si>
  <si>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</si>
  <si>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</si>
  <si>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</si>
  <si>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</si>
  <si>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</si>
  <si>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</si>
  <si>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</si>
  <si>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</si>
  <si>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</si>
  <si>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</si>
  <si>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</si>
  <si>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</si>
  <si>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</si>
  <si>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</si>
  <si>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</si>
  <si>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</si>
  <si>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</si>
  <si>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</si>
  <si>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</si>
  <si>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</si>
  <si>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</si>
  <si>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</si>
  <si>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</si>
  <si>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</si>
  <si>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</si>
  <si>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</si>
  <si>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</si>
  <si>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</si>
  <si>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</si>
  <si>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</si>
  <si>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</si>
  <si>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</si>
  <si>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</si>
  <si>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</si>
  <si>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</si>
  <si>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</si>
  <si>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</si>
  <si>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</si>
  <si>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</si>
  <si>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</si>
  <si>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</si>
  <si>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</si>
  <si>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</si>
  <si>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</si>
  <si>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</si>
  <si>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</si>
  <si>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</si>
  <si>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</si>
  <si>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</si>
  <si>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</si>
  <si>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</si>
  <si>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</si>
  <si>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</si>
  <si>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</si>
  <si>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</si>
  <si>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</si>
  <si>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</si>
  <si>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</si>
  <si>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</si>
  <si>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</si>
  <si>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</si>
  <si>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</si>
  <si>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</si>
  <si>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</si>
  <si>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</si>
  <si>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</si>
  <si>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</si>
  <si>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</si>
  <si>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</si>
  <si>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</si>
  <si>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</si>
  <si>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</si>
  <si>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</si>
  <si>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</si>
  <si>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</si>
  <si>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</si>
  <si>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</si>
  <si>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</si>
  <si>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</si>
  <si>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</si>
  <si>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</si>
  <si>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</si>
  <si>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</si>
  <si>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</si>
  <si>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</si>
  <si>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</si>
  <si>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</si>
  <si>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</si>
  <si>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</si>
  <si>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</si>
  <si>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</si>
  <si>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</si>
  <si>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</si>
  <si>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</si>
  <si>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</si>
  <si>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</si>
  <si>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</si>
  <si>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</si>
  <si>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</si>
  <si>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</si>
  <si>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</si>
  <si>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</si>
  <si>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</si>
  <si>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</si>
  <si>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</si>
  <si>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</si>
  <si>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</si>
  <si>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</si>
  <si>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</si>
  <si>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</si>
  <si>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</si>
  <si>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</si>
  <si>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</si>
  <si>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</si>
  <si>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</si>
  <si>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</si>
  <si>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</si>
  <si>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</si>
  <si>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</si>
  <si>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</si>
  <si>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</si>
  <si>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</si>
  <si>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</si>
  <si>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</si>
  <si>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</si>
  <si>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</si>
  <si>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</si>
  <si>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</si>
  <si>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</si>
  <si>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</si>
  <si>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</si>
  <si>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</si>
  <si>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</si>
  <si>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</si>
  <si>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</si>
  <si>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</si>
  <si>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</si>
  <si>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</si>
  <si>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</si>
  <si>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</si>
  <si>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</si>
  <si>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</si>
  <si>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</si>
  <si>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</si>
  <si>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</si>
  <si>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</si>
  <si>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</si>
  <si>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</si>
  <si>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</si>
  <si>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</si>
  <si>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</si>
  <si>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</si>
  <si>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</si>
  <si>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</si>
  <si>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</si>
  <si>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</si>
  <si>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</si>
  <si>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</si>
  <si>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</si>
  <si>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</si>
  <si>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</si>
  <si>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</si>
  <si>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</si>
  <si>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</si>
  <si>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</si>
  <si>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</si>
  <si>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</si>
  <si>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</si>
  <si>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</si>
  <si>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</si>
  <si>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</si>
  <si>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</si>
  <si>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</si>
  <si>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</si>
  <si>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</si>
  <si>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</si>
  <si>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</si>
  <si>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</si>
  <si>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</si>
  <si>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</si>
  <si>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</si>
  <si>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</si>
  <si>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</si>
  <si>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</si>
  <si>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</si>
  <si>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</si>
  <si>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</si>
  <si>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</si>
  <si>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</si>
  <si>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</si>
  <si>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</si>
  <si>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</si>
  <si>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</si>
  <si>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</si>
  <si>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</si>
  <si>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</si>
  <si>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</si>
  <si>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</si>
  <si>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</si>
  <si>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</si>
  <si>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</si>
  <si>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</si>
  <si>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</si>
  <si>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</si>
  <si>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</si>
  <si>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</si>
  <si>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</si>
  <si>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</si>
  <si>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</si>
  <si>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</si>
  <si>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</si>
  <si>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</si>
  <si>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</si>
  <si>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</si>
  <si>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</si>
  <si>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</si>
  <si>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</si>
  <si>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</si>
  <si>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</si>
  <si>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</si>
  <si>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</si>
  <si>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</si>
  <si>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</si>
  <si>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</si>
  <si>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</si>
  <si>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</si>
  <si>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</si>
  <si>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</si>
  <si>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</si>
  <si>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</si>
  <si>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</si>
  <si>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</si>
  <si>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</si>
  <si>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</si>
  <si>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</si>
  <si>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</si>
  <si>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</si>
  <si>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</si>
  <si>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</si>
  <si>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</si>
  <si>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</si>
  <si>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</si>
  <si>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</si>
  <si>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</si>
  <si>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</si>
  <si>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</si>
  <si>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</si>
  <si>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</si>
  <si>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</si>
  <si>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</si>
  <si>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</si>
  <si>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</si>
  <si>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</si>
  <si>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</si>
  <si>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</si>
  <si>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</si>
  <si>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</si>
  <si>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</si>
  <si>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</si>
  <si>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</si>
  <si>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</si>
  <si>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</si>
  <si>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</si>
  <si>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</si>
  <si>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</si>
  <si>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</si>
  <si>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</si>
  <si>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</si>
  <si>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</si>
  <si>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</si>
  <si>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</si>
  <si>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</si>
  <si>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</si>
  <si>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</si>
  <si>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</si>
  <si>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</si>
  <si>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</si>
  <si>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</si>
  <si>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</si>
  <si>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</si>
  <si>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</si>
  <si>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</si>
  <si>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</si>
  <si>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</si>
  <si>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</si>
  <si>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</si>
  <si>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</si>
  <si>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</si>
  <si>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</si>
  <si>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</si>
  <si>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</si>
  <si>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</si>
  <si>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</si>
  <si>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</si>
  <si>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</si>
  <si>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</si>
  <si>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</si>
  <si>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</si>
  <si>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</si>
  <si>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</si>
  <si>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</si>
  <si>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</si>
  <si>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</si>
  <si>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</si>
  <si>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</si>
  <si>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</si>
  <si>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</si>
  <si>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</si>
  <si>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</si>
  <si>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</si>
  <si>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</si>
  <si>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</si>
  <si>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</si>
  <si>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</si>
  <si>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</si>
  <si>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</si>
  <si>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</si>
  <si>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</si>
  <si>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</si>
  <si>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</si>
  <si>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</si>
  <si>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</si>
  <si>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</si>
  <si>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</si>
  <si>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</si>
  <si>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</si>
  <si>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</si>
  <si>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</si>
  <si>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</si>
  <si>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</si>
  <si>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</si>
  <si>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</si>
  <si>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</si>
  <si>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</si>
  <si>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</si>
  <si>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</si>
  <si>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</si>
  <si>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</si>
  <si>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</si>
  <si>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</si>
  <si>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</si>
  <si>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</si>
  <si>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</si>
  <si>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</si>
  <si>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</si>
  <si>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</si>
  <si>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</si>
  <si>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</si>
  <si>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</si>
  <si>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</si>
  <si>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</si>
  <si>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</si>
  <si>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</si>
  <si>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</si>
  <si>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</si>
  <si>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</si>
  <si>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</si>
  <si>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</si>
  <si>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</si>
  <si>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</si>
  <si>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</si>
  <si>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</si>
  <si>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</si>
  <si>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</si>
  <si>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</si>
  <si>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</si>
  <si>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</si>
  <si>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</si>
  <si>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</si>
  <si>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</si>
  <si>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</si>
  <si>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</si>
  <si>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</si>
  <si>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</si>
  <si>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</si>
  <si>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</si>
  <si>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</si>
  <si>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</si>
  <si>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</si>
  <si>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</si>
  <si>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</si>
  <si>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</si>
  <si>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</si>
  <si>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</si>
  <si>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</si>
  <si>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</si>
  <si>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</si>
  <si>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</si>
  <si>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</si>
  <si>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</si>
  <si>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</si>
  <si>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</si>
  <si>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</si>
  <si>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</si>
  <si>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</si>
  <si>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</si>
  <si>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</si>
  <si>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</si>
  <si>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</si>
  <si>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</si>
  <si>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</si>
  <si>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</si>
  <si>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</si>
  <si>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</si>
  <si>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</si>
  <si>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</si>
  <si>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</si>
  <si>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</si>
  <si>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</si>
  <si>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</si>
  <si>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</si>
  <si>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</si>
  <si>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</si>
  <si>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</si>
  <si>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</si>
  <si>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</si>
  <si>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</si>
  <si>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</si>
  <si>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</si>
  <si>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</si>
  <si>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</si>
  <si>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</si>
  <si>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</si>
  <si>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</si>
  <si>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</si>
  <si>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</si>
  <si>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</si>
  <si>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</si>
  <si>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</si>
  <si>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</si>
  <si>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</si>
  <si>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</si>
  <si>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</si>
  <si>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</si>
  <si>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</si>
  <si>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</si>
  <si>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</si>
  <si>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</si>
  <si>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</si>
  <si>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</si>
  <si>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</si>
  <si>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</si>
  <si>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</si>
  <si>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</si>
  <si>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</si>
  <si>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</si>
  <si>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</si>
  <si>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</si>
  <si>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</si>
  <si>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</si>
  <si>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</si>
  <si>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</si>
  <si>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</si>
  <si>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</si>
  <si>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</si>
  <si>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</si>
  <si>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</si>
  <si>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</si>
  <si>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</si>
  <si>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</si>
  <si>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</si>
  <si>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</si>
  <si>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</si>
  <si>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</si>
  <si>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</si>
  <si>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</si>
  <si>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</si>
  <si>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</si>
  <si>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</si>
  <si>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</si>
  <si>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</si>
  <si>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</si>
  <si>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</si>
  <si>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</si>
  <si>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</si>
  <si>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</si>
  <si>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</si>
  <si>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</si>
  <si>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</si>
  <si>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</si>
  <si>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</si>
  <si>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</si>
  <si>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</si>
  <si>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</si>
  <si>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</si>
  <si>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</si>
  <si>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</si>
  <si>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</si>
  <si>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</si>
  <si>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</si>
  <si>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</si>
  <si>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</si>
  <si>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</si>
  <si>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</si>
  <si>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</si>
  <si>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</si>
  <si>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</si>
  <si>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</si>
  <si>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</si>
  <si>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</si>
  <si>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</si>
  <si>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</si>
  <si>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</si>
  <si>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</si>
  <si>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</si>
  <si>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</si>
  <si>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</si>
  <si>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</si>
  <si>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</si>
  <si>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</si>
  <si>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</si>
  <si>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</si>
  <si>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</si>
  <si>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</si>
  <si>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</si>
  <si>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</si>
  <si>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</si>
  <si>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</si>
  <si>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</si>
  <si>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</si>
  <si>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</si>
  <si>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</si>
  <si>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</si>
  <si>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</si>
  <si>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</si>
  <si>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</si>
  <si>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</si>
  <si>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</si>
  <si>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</si>
  <si>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</si>
  <si>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</si>
  <si>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</si>
  <si>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</si>
  <si>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</si>
  <si>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</si>
  <si>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</si>
  <si>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</si>
  <si>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</si>
  <si>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</si>
  <si>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</si>
  <si>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</si>
  <si>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</si>
  <si>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</si>
  <si>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</si>
  <si>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</si>
  <si>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</si>
  <si>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</si>
  <si>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</si>
  <si>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</si>
  <si>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</si>
  <si>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</si>
  <si>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</si>
  <si>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</si>
  <si>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</si>
  <si>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</si>
  <si>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</si>
  <si>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</si>
  <si>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</si>
  <si>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</si>
  <si>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</si>
  <si>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</si>
  <si>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</si>
  <si>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</si>
  <si>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</si>
  <si>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</si>
  <si>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</si>
  <si>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</si>
  <si>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</si>
  <si>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</si>
  <si>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</si>
  <si>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</si>
  <si>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</si>
  <si>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</si>
  <si>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</si>
  <si>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</si>
  <si>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</si>
  <si>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</si>
  <si>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</si>
  <si>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</si>
  <si>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</si>
  <si>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</si>
  <si>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</si>
  <si>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</si>
  <si>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</si>
  <si>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</si>
  <si>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</si>
  <si>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</si>
  <si>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</si>
  <si>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</si>
  <si>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</si>
  <si>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</si>
  <si>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</si>
  <si>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</si>
  <si>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</si>
  <si>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</si>
  <si>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</si>
  <si>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</si>
  <si>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</si>
  <si>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</si>
  <si>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</si>
  <si>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</si>
  <si>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</si>
  <si>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</si>
  <si>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</si>
  <si>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</si>
  <si>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</si>
  <si>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</si>
  <si>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</si>
  <si>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</si>
  <si>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</si>
  <si>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</si>
  <si>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</si>
  <si>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</si>
  <si>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</si>
  <si>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</si>
  <si>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</si>
  <si>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</si>
  <si>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</si>
  <si>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</si>
  <si>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</si>
  <si>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</si>
  <si>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</si>
  <si>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</si>
  <si>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</si>
  <si>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</si>
  <si>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</si>
  <si>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</si>
  <si>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</si>
  <si>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</si>
  <si>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</si>
  <si>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</si>
  <si>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</si>
  <si>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</si>
  <si>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</si>
  <si>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</si>
  <si>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</si>
  <si>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</si>
  <si>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</si>
  <si>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</si>
  <si>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</si>
  <si>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</si>
  <si>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</si>
  <si>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</si>
  <si>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</si>
  <si>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</si>
  <si>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</si>
  <si>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</si>
  <si>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</si>
  <si>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</si>
  <si>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</si>
  <si>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</si>
  <si>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</si>
  <si>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</si>
  <si>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</si>
  <si>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</si>
  <si>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</si>
  <si>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</si>
  <si>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</si>
  <si>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</si>
  <si>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</si>
  <si>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</si>
  <si>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</si>
  <si>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</si>
  <si>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</si>
  <si>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</si>
  <si>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</si>
  <si>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</si>
  <si>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</si>
  <si>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</si>
  <si>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</si>
  <si>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</si>
  <si>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</si>
  <si>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</si>
  <si>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</si>
  <si>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</si>
  <si>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</si>
  <si>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</si>
  <si>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</si>
  <si>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</si>
  <si>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</si>
  <si>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</si>
  <si>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</si>
  <si>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</si>
  <si>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</si>
  <si>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</si>
  <si>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</si>
  <si>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</si>
  <si>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</si>
  <si>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</si>
  <si>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</si>
  <si>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</si>
  <si>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</si>
  <si>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</si>
  <si>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</si>
  <si>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</si>
  <si>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</si>
  <si>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</si>
  <si>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</si>
  <si>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</si>
  <si>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</si>
  <si>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</si>
  <si>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</si>
  <si>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</si>
  <si>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</si>
  <si>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</si>
  <si>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</si>
  <si>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</si>
  <si>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</si>
  <si>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</si>
  <si>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</si>
  <si>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</si>
  <si>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</si>
  <si>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</si>
  <si>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</si>
  <si>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</si>
  <si>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</si>
  <si>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</si>
  <si>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</si>
  <si>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</si>
  <si>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</si>
  <si>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</si>
  <si>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</si>
  <si>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</si>
  <si>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</si>
  <si>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</si>
  <si>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</si>
  <si>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</si>
  <si>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</si>
  <si>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</si>
  <si>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</si>
  <si>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</si>
  <si>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</si>
  <si>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</si>
  <si>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</si>
  <si>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</si>
  <si>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</si>
  <si>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</si>
  <si>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</si>
  <si>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</si>
  <si>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</si>
  <si>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</si>
  <si>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</si>
  <si>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</si>
  <si>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</si>
  <si>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</si>
  <si>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</si>
  <si>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</si>
  <si>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</si>
  <si>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</si>
  <si>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</si>
  <si>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</si>
  <si>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</si>
  <si>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</si>
  <si>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</si>
  <si>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</si>
  <si>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</si>
  <si>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</si>
  <si>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</si>
  <si>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</si>
  <si>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</si>
  <si>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</si>
  <si>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</si>
  <si>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</si>
  <si>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</si>
  <si>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</si>
  <si>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</si>
  <si>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</si>
  <si>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</si>
  <si>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</si>
  <si>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</si>
  <si>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</si>
  <si>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</si>
  <si>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</si>
  <si>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</si>
  <si>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</si>
  <si>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</si>
  <si>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</si>
  <si>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</si>
  <si>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</si>
  <si>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</si>
  <si>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</si>
  <si>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</si>
  <si>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</si>
  <si>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</si>
  <si>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</si>
  <si>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</si>
  <si>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</si>
  <si>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</si>
  <si>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</si>
  <si>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</si>
  <si>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</si>
  <si>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</si>
  <si>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</si>
  <si>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</si>
  <si>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</si>
  <si>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</si>
  <si>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</si>
  <si>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</si>
  <si>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</si>
  <si>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</si>
  <si>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</si>
  <si>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</si>
  <si>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</si>
  <si>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</si>
  <si>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</si>
  <si>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</si>
  <si>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</si>
  <si>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</si>
  <si>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</si>
  <si>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</si>
  <si>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</si>
  <si>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</si>
  <si>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</si>
  <si>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</si>
  <si>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</si>
  <si>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</si>
  <si>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</si>
  <si>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</si>
  <si>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</si>
  <si>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</si>
  <si>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</si>
  <si>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</si>
  <si>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</si>
  <si>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</si>
  <si>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</si>
  <si>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</si>
  <si>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</si>
  <si>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</si>
  <si>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</si>
  <si>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</si>
  <si>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</si>
  <si>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</si>
  <si>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</si>
  <si>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</si>
  <si>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</si>
  <si>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</si>
  <si>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</si>
  <si>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</si>
  <si>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</si>
  <si>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</si>
  <si>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</si>
  <si>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</si>
  <si>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</si>
  <si>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</si>
  <si>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</si>
  <si>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</si>
  <si>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</si>
  <si>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</si>
  <si>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</si>
  <si>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</si>
  <si>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</si>
  <si>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</si>
  <si>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</si>
  <si>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</si>
  <si>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</si>
  <si>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</si>
  <si>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</si>
  <si>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</si>
  <si>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</si>
  <si>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</si>
  <si>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</si>
  <si>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</si>
  <si>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</si>
  <si>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</si>
  <si>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</si>
  <si>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</si>
  <si>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</si>
  <si>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</si>
  <si>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</si>
  <si>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</si>
  <si>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</si>
  <si>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</si>
  <si>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</si>
  <si>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</si>
  <si>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</si>
  <si>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</si>
  <si>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</si>
  <si>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</si>
  <si>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</si>
  <si>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</si>
  <si>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</si>
  <si>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</si>
  <si>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</si>
  <si>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</si>
  <si>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</si>
  <si>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</si>
  <si>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</si>
  <si>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</si>
  <si>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</si>
  <si>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</si>
  <si>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</si>
  <si>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</si>
  <si>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</si>
  <si>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</si>
  <si>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</si>
  <si>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</si>
  <si>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</si>
  <si>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</si>
  <si>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</si>
  <si>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</si>
  <si>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</si>
  <si>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</si>
  <si>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</si>
  <si>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</si>
  <si>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</si>
  <si>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</si>
  <si>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</si>
  <si>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</si>
  <si>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</si>
  <si>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</si>
  <si>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</si>
  <si>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</si>
  <si>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</si>
  <si>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</si>
  <si>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</si>
  <si>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</si>
  <si>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</si>
  <si>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</si>
  <si>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</si>
  <si>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</si>
  <si>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</si>
  <si>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</si>
  <si>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</si>
  <si>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</si>
  <si>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</si>
  <si>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</si>
  <si>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</si>
  <si>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</si>
  <si>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</si>
  <si>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</si>
  <si>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</si>
  <si>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</si>
  <si>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</si>
  <si>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</si>
  <si>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</si>
  <si>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</si>
  <si>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</si>
  <si>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</si>
  <si>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</si>
  <si>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</si>
  <si>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</si>
  <si>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</si>
  <si>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</si>
  <si>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</si>
  <si>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</si>
  <si>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</si>
  <si>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</si>
  <si>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</si>
  <si>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</si>
  <si>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</si>
  <si>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</si>
  <si>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</si>
  <si>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</si>
  <si>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</si>
  <si>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</si>
  <si>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</si>
  <si>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</si>
  <si>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</si>
  <si>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</si>
  <si>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</si>
  <si>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</si>
  <si>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</si>
  <si>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</si>
  <si>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</si>
  <si>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</si>
  <si>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</si>
  <si>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</si>
  <si>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</si>
  <si>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</si>
  <si>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</si>
  <si>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</si>
  <si>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</si>
  <si>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</si>
  <si>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</si>
  <si>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</si>
  <si>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</si>
  <si>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</si>
  <si>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</si>
  <si>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</si>
  <si>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</si>
  <si>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</si>
  <si>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</si>
  <si>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</si>
  <si>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</si>
  <si>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</si>
  <si>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</si>
  <si>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</si>
  <si>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</si>
  <si>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</si>
  <si>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</si>
  <si>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</si>
  <si>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</si>
  <si>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</si>
  <si>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</si>
  <si>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</si>
  <si>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</si>
  <si>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</si>
  <si>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</si>
  <si>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</si>
  <si>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</si>
  <si>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</si>
  <si>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</si>
  <si>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</si>
  <si>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</si>
  <si>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</si>
  <si>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</si>
  <si>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</si>
  <si>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</si>
  <si>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</si>
  <si>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</si>
  <si>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</si>
  <si>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</si>
  <si>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</si>
  <si>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</si>
  <si>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</si>
  <si>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</si>
  <si>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</si>
  <si>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</si>
  <si>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</si>
  <si>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</si>
  <si>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</si>
  <si>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</si>
  <si>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</si>
  <si>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</si>
  <si>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</si>
  <si>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</si>
  <si>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</si>
  <si>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</si>
  <si>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</si>
  <si>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</si>
  <si>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</si>
  <si>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</si>
  <si>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</si>
  <si>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</si>
  <si>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</si>
  <si>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</si>
  <si>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</si>
  <si>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</si>
  <si>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</si>
  <si>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</si>
  <si>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</si>
  <si>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</si>
  <si>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</si>
  <si>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</si>
  <si>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</si>
  <si>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</si>
  <si>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</si>
  <si>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</si>
  <si>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</si>
  <si>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</si>
  <si>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</si>
  <si>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</si>
  <si>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</si>
  <si>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</si>
  <si>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</si>
  <si>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</si>
  <si>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</si>
  <si>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</si>
  <si>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</si>
  <si>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</si>
  <si>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</si>
  <si>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</si>
  <si>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</si>
  <si>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</si>
  <si>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</si>
  <si>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</si>
  <si>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</si>
  <si>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</si>
  <si>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</si>
  <si>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</si>
  <si>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</si>
  <si>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</si>
  <si>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</si>
  <si>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</si>
  <si>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</si>
  <si>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</si>
  <si>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</si>
  <si>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</si>
  <si>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</si>
  <si>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</si>
  <si>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</si>
  <si>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</si>
  <si>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</si>
  <si>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</si>
  <si>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</si>
  <si>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</si>
  <si>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</si>
  <si>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</si>
  <si>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</si>
  <si>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</si>
  <si>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</si>
  <si>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</si>
  <si>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</si>
  <si>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</si>
  <si>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</si>
  <si>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</si>
  <si>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</si>
  <si>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</si>
  <si>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</si>
  <si>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</si>
  <si>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</si>
  <si>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</si>
  <si>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</si>
  <si>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</si>
  <si>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</si>
  <si>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</si>
  <si>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</si>
  <si>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</si>
  <si>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</si>
  <si>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</si>
  <si>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</si>
  <si>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</si>
  <si>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</si>
  <si>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</si>
  <si>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</si>
  <si>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</si>
  <si>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</si>
  <si>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</si>
  <si>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</si>
  <si>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</si>
  <si>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</si>
  <si>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</si>
  <si>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</si>
  <si>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</si>
  <si>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</si>
  <si>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</si>
  <si>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</si>
  <si>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</si>
  <si>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</si>
  <si>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</si>
  <si>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</si>
  <si>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</si>
  <si>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</si>
  <si>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</si>
  <si>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</si>
  <si>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</si>
  <si>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</si>
  <si>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</si>
  <si>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</si>
  <si>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</si>
  <si>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</si>
  <si>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</si>
  <si>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</si>
  <si>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</si>
  <si>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</si>
  <si>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</si>
  <si>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</si>
  <si>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</si>
  <si>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</si>
  <si>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</si>
  <si>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</si>
  <si>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</si>
  <si>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</si>
  <si>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</si>
  <si>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</si>
  <si>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</si>
  <si>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</si>
  <si>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</si>
  <si>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</si>
  <si>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</si>
  <si>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</si>
  <si>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</si>
  <si>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</si>
  <si>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</si>
  <si>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</si>
  <si>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</si>
  <si>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</si>
  <si>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</si>
  <si>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</si>
  <si>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</si>
  <si>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</si>
  <si>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</si>
  <si>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</si>
  <si>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</si>
  <si>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</si>
  <si>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</si>
  <si>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</si>
  <si>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</si>
  <si>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</si>
  <si>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</si>
  <si>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</si>
  <si>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</si>
  <si>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</si>
  <si>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</si>
  <si>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</si>
  <si>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</si>
  <si>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</si>
  <si>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</si>
  <si>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</si>
  <si>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</si>
  <si>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</si>
  <si>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</si>
  <si>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</si>
  <si>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</si>
  <si>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</si>
  <si>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</si>
  <si>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</si>
  <si>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</si>
  <si>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</si>
  <si>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</si>
  <si>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</si>
  <si>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</si>
  <si>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</si>
  <si>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</si>
  <si>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</si>
  <si>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</si>
  <si>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</si>
  <si>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</si>
  <si>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</si>
  <si>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</si>
  <si>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</si>
  <si>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</si>
  <si>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</si>
  <si>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</si>
  <si>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</si>
  <si>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</si>
  <si>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</si>
  <si>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</si>
  <si>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</si>
  <si>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</si>
  <si>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</si>
  <si>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</si>
  <si>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</si>
  <si>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</si>
  <si>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</si>
  <si>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</si>
  <si>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</si>
  <si>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</si>
  <si>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</si>
  <si>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</si>
  <si>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</si>
  <si>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</si>
  <si>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</si>
  <si>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</si>
  <si>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</si>
  <si>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</si>
  <si>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</si>
  <si>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</si>
  <si>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</si>
  <si>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</si>
  <si>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</si>
  <si>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</si>
  <si>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</si>
  <si>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</si>
  <si>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</si>
  <si>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</si>
  <si>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</si>
  <si>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</si>
  <si>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</si>
  <si>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</si>
  <si>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</si>
  <si>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</si>
  <si>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</si>
  <si>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</si>
  <si>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</si>
  <si>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</si>
  <si>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</si>
  <si>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</si>
  <si>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</si>
  <si>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</si>
  <si>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</si>
  <si>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</si>
  <si>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</si>
  <si>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</si>
  <si>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</si>
  <si>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</si>
  <si>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</si>
  <si>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</si>
  <si>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</si>
  <si>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</si>
  <si>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</si>
  <si>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</si>
  <si>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</si>
  <si>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</si>
  <si>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</si>
  <si>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</si>
  <si>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</si>
  <si>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</si>
  <si>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</si>
  <si>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</si>
  <si>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</si>
  <si>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</si>
  <si>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</si>
  <si>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</si>
  <si>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</si>
  <si>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</si>
  <si>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</si>
  <si>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</si>
  <si>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</si>
  <si>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</si>
  <si>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</si>
  <si>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</si>
  <si>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</si>
  <si>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</si>
  <si>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</si>
  <si>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</si>
  <si>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</si>
  <si>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</si>
  <si>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</si>
  <si>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</si>
  <si>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</si>
  <si>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</si>
  <si>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</si>
  <si>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</si>
  <si>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</si>
  <si>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</si>
  <si>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</si>
  <si>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</si>
  <si>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</si>
  <si>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</si>
  <si>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</si>
  <si>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</si>
  <si>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</si>
  <si>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</si>
  <si>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</si>
  <si>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</si>
  <si>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</si>
  <si>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</si>
  <si>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</si>
  <si>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</si>
  <si>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</si>
  <si>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</si>
  <si>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</si>
  <si>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</si>
  <si>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</si>
  <si>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</si>
  <si>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</si>
  <si>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</si>
  <si>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</si>
  <si>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</si>
  <si>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</si>
  <si>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</si>
  <si>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</si>
  <si>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</si>
  <si>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</si>
  <si>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</si>
  <si>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</si>
  <si>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</si>
  <si>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</si>
  <si>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</si>
  <si>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</si>
  <si>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</si>
  <si>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</si>
  <si>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</si>
  <si>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</si>
  <si>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</si>
  <si>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</si>
  <si>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</si>
  <si>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</si>
  <si>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</si>
  <si>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</si>
  <si>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</si>
  <si>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</si>
  <si>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</si>
  <si>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</si>
  <si>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</si>
  <si>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</si>
  <si>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</si>
  <si>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</si>
  <si>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</si>
  <si>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</si>
  <si>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</si>
  <si>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</si>
  <si>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</si>
  <si>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</si>
  <si>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</si>
  <si>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</si>
  <si>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</si>
  <si>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</si>
  <si>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</si>
  <si>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</si>
  <si>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</si>
  <si>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</si>
  <si>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</si>
  <si>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</si>
  <si>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</si>
  <si>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</si>
  <si>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</si>
  <si>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</si>
  <si>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</si>
  <si>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</si>
  <si>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</si>
  <si>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</si>
  <si>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</si>
  <si>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</si>
  <si>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</si>
  <si>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</si>
  <si>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</si>
  <si>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</si>
  <si>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</si>
  <si>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</si>
  <si>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</si>
  <si>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</si>
  <si>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</si>
  <si>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</si>
  <si>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</si>
  <si>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</si>
  <si>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</si>
  <si>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</si>
  <si>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</si>
  <si>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</si>
  <si>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</si>
  <si>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</si>
  <si>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</si>
  <si>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</si>
  <si>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</si>
  <si>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</si>
  <si>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</si>
  <si>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</si>
  <si>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</si>
  <si>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</si>
  <si>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</si>
  <si>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</si>
  <si>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</si>
  <si>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</si>
  <si>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</si>
  <si>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</si>
  <si>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</si>
  <si>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</si>
  <si>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</si>
  <si>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</si>
  <si>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</si>
  <si>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</si>
  <si>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</si>
  <si>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</si>
  <si>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</si>
  <si>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</si>
  <si>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</si>
  <si>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</si>
  <si>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</si>
  <si>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</si>
  <si>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</si>
  <si>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</si>
  <si>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</si>
  <si>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</si>
  <si>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</si>
  <si>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</si>
  <si>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</si>
  <si>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</si>
  <si>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</si>
  <si>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</si>
  <si>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</si>
  <si>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</si>
  <si>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</si>
  <si>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</si>
  <si>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</si>
  <si>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</si>
  <si>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</si>
  <si>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</si>
  <si>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</si>
  <si>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</si>
  <si>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</si>
  <si>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</si>
  <si>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</si>
  <si>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</si>
  <si>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</si>
  <si>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</si>
  <si>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</si>
  <si>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</si>
  <si>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</si>
  <si>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</si>
  <si>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</si>
  <si>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</si>
  <si>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</si>
  <si>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</si>
  <si>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</si>
  <si>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</si>
  <si>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</si>
  <si>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</si>
  <si>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</si>
  <si>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</si>
  <si>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</si>
  <si>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</si>
  <si>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</si>
  <si>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</si>
  <si>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</si>
  <si>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</si>
  <si>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</si>
  <si>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</si>
  <si>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</si>
  <si>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</si>
  <si>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</si>
  <si>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</si>
  <si>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</si>
  <si>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</si>
  <si>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</si>
  <si>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</si>
  <si>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</si>
  <si>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</si>
  <si>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</si>
  <si>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</si>
  <si>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</si>
  <si>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</si>
  <si>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</si>
  <si>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</si>
  <si>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</si>
  <si>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</si>
  <si>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</si>
  <si>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</si>
  <si>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</si>
  <si>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</si>
  <si>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</si>
  <si>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</si>
  <si>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</si>
  <si>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</si>
  <si>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</si>
  <si>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</si>
  <si>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</si>
  <si>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</si>
  <si>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</si>
  <si>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</si>
  <si>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</si>
  <si>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</si>
  <si>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</si>
  <si>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</si>
  <si>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</si>
  <si>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</si>
  <si>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</si>
  <si>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</si>
  <si>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</si>
  <si>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</si>
  <si>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</si>
  <si>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</si>
  <si>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</si>
  <si>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</si>
  <si>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</si>
  <si>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</si>
  <si>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</si>
  <si>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</si>
  <si>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</si>
  <si>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</si>
  <si>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</si>
  <si>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</si>
  <si>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</si>
  <si>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</si>
  <si>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</si>
  <si>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</si>
  <si>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</si>
  <si>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</si>
  <si>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</si>
  <si>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</si>
  <si>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</si>
  <si>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</si>
  <si>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</si>
  <si>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</si>
  <si>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</si>
  <si>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</si>
  <si>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</si>
  <si>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</si>
  <si>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</si>
  <si>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</si>
  <si>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</si>
  <si>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</si>
  <si>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</si>
  <si>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</si>
  <si>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</si>
  <si>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</si>
  <si>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</si>
  <si>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</si>
  <si>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</si>
  <si>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</si>
  <si>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</si>
  <si>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</si>
  <si>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</si>
  <si>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</si>
  <si>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</si>
  <si>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</si>
  <si>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</si>
  <si>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</si>
  <si>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</si>
  <si>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</si>
  <si>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</si>
  <si>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</si>
  <si>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</si>
  <si>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</si>
  <si>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</si>
  <si>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</si>
  <si>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</si>
  <si>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</si>
  <si>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</si>
  <si>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</si>
  <si>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</si>
  <si>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</si>
  <si>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</si>
  <si>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</si>
  <si>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</si>
  <si>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SK Hynix system ic.</t>
    <phoneticPr fontId="84" type="noConversion"/>
  </si>
  <si>
    <t>702 Zhide Rd, Xinwu District Wuxi, Jiangsu China</t>
    <phoneticPr fontId="84" type="noConversion"/>
  </si>
  <si>
    <t>Catelyn</t>
    <phoneticPr fontId="84" type="noConversion"/>
  </si>
  <si>
    <t>skhysi.8100267@sk.com</t>
    <phoneticPr fontId="84" type="noConversion"/>
  </si>
  <si>
    <t>86 510 8192 5329</t>
    <phoneticPr fontId="84" type="noConversion"/>
  </si>
  <si>
    <t>Catelyn</t>
    <phoneticPr fontId="84" type="noConversion"/>
  </si>
  <si>
    <t>TL</t>
    <phoneticPr fontId="84" type="noConversion"/>
  </si>
  <si>
    <t>skhysi.8100267@sk.com</t>
    <phoneticPr fontId="84" type="noConversion"/>
  </si>
  <si>
    <t>86 510 8192 5329</t>
    <phoneticPr fontId="84" type="noConversion"/>
  </si>
  <si>
    <t>https://www.nmm.jx-group.co.jp/english/company/purchase/supply.html</t>
    <phoneticPr fontId="84" type="noConversion"/>
  </si>
  <si>
    <t>We have requested our direct suppliers to get audited by an independent third party audit program.</t>
    <phoneticPr fontId="84" type="noConversion"/>
  </si>
  <si>
    <t>Niihama Nickel Refinery, Sumitomo Metal Mining</t>
    <phoneticPr fontId="84" type="noConversion"/>
  </si>
  <si>
    <t>5-1, Nishibara-cho 3-chome</t>
    <rPh sb="0" eb="26">
      <t>ﾆｼﾊﾗﾁｮｳﾁｮｳﾒ</t>
    </rPh>
    <phoneticPr fontId="78" type="noConversion"/>
  </si>
  <si>
    <t>Niihama</t>
    <rPh sb="0" eb="7">
      <t>ﾆｲﾊﾏｼ</t>
    </rPh>
    <phoneticPr fontId="78" type="noConversion"/>
  </si>
  <si>
    <t>Ehime</t>
    <rPh sb="0" eb="5">
      <t>ｴﾋﾒｹﾝ</t>
    </rPh>
    <phoneticPr fontId="78" type="noConversion"/>
  </si>
  <si>
    <t>Yasufumi Kuwayama</t>
  </si>
  <si>
    <t>Kinzoku_Responsible_Cobalt@smm-g.com</t>
  </si>
  <si>
    <t>Nikkelverk Refinery</t>
  </si>
  <si>
    <t>Vesterveien 31</t>
  </si>
  <si>
    <t>morten.tolfsen@glencore.no</t>
    <phoneticPr fontId="84" type="noConversion"/>
  </si>
  <si>
    <t>Morten Tolfsen</t>
    <phoneticPr fontId="84" type="noConversion"/>
  </si>
  <si>
    <t>200mm wafer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</si>
</sst>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quot;$&quot;* #,##0_-;\-&quot;$&quot;* #,##0_-;_-&quot;$&quot;* &quot;-&quot;_-;_-@_-"/>
    <numFmt numFmtId="183" formatCode="_-&quot;$&quot;* #,##0.00_-;\-&quot;$&quot;* #,##0.00_-;_-&quot;$&quot;*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 numFmtId="190" formatCode="0.0"/>
  </numFmts>
  <fonts count="116">
    <font>
      <sz val="10"/>
      <name val="Verdana"/>
      <family val="2"/>
    </font>
    <font>
      <sz val="11"/>
      <color theme="1"/>
      <name val="맑은 고딕"/>
      <family val="2"/>
      <scheme val="minor"/>
    </font>
    <font>
      <sz val="11"/>
      <color theme="1"/>
      <name val="맑은 고딕"/>
      <family val="2"/>
      <scheme val="minor"/>
    </font>
    <font>
      <sz val="11"/>
      <color theme="1"/>
      <name val="맑은 고딕"/>
      <family val="2"/>
      <scheme val="minor"/>
    </font>
    <font>
      <sz val="10"/>
      <color theme="1"/>
      <name val="Arial"/>
      <family val="2"/>
    </font>
    <font>
      <sz val="11"/>
      <color theme="1"/>
      <name val="맑은 고딕"/>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맑은 고딕"/>
      <family val="2"/>
      <scheme val="minor"/>
    </font>
    <font>
      <sz val="11"/>
      <color rgb="FF9C0006"/>
      <name val="ＭＳ Ｐゴシック"/>
      <family val="3"/>
      <charset val="128"/>
    </font>
    <font>
      <sz val="11"/>
      <color rgb="FF9C0006"/>
      <name val="맑은 고딕"/>
      <family val="2"/>
      <scheme val="minor"/>
    </font>
    <font>
      <b/>
      <sz val="11"/>
      <color rgb="FFFA7D00"/>
      <name val="맑은 고딕"/>
      <family val="2"/>
      <scheme val="minor"/>
    </font>
    <font>
      <b/>
      <sz val="11"/>
      <color theme="0"/>
      <name val="맑은 고딕"/>
      <family val="2"/>
      <scheme val="minor"/>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ＭＳ Ｐゴシック"/>
      <family val="2"/>
      <charset val="128"/>
    </font>
    <font>
      <sz val="11"/>
      <color theme="1"/>
      <name val="ＭＳ Ｐゴシック"/>
      <family val="3"/>
      <charset val="128"/>
    </font>
    <font>
      <sz val="12"/>
      <color theme="1"/>
      <name val="맑은 고딕"/>
      <family val="2"/>
      <scheme val="minor"/>
    </font>
    <font>
      <b/>
      <sz val="11"/>
      <color rgb="FF3F3F3F"/>
      <name val="맑은 고딕"/>
      <family val="2"/>
      <scheme val="minor"/>
    </font>
    <font>
      <sz val="18"/>
      <color theme="3"/>
      <name val="맑은 고딕"/>
      <family val="2"/>
      <scheme val="major"/>
    </font>
    <font>
      <b/>
      <sz val="11"/>
      <color theme="1"/>
      <name val="맑은 고딕"/>
      <family val="2"/>
      <scheme val="minor"/>
    </font>
    <font>
      <sz val="11"/>
      <color rgb="FFFF0000"/>
      <name val="맑은 고딕"/>
      <family val="2"/>
      <scheme val="minor"/>
    </font>
    <font>
      <sz val="10"/>
      <color theme="1"/>
      <name val="Verdana"/>
      <family val="2"/>
    </font>
    <font>
      <sz val="10"/>
      <color theme="0" tint="-0.3498947111423078"/>
      <name val="Verdana"/>
      <family val="2"/>
    </font>
    <font>
      <sz val="11"/>
      <name val="맑은 고딕"/>
      <family val="2"/>
      <scheme val="minor"/>
    </font>
    <font>
      <sz val="10"/>
      <name val="맑은 고딕"/>
      <family val="1"/>
      <scheme val="major"/>
    </font>
    <font>
      <u/>
      <sz val="12"/>
      <color indexed="12"/>
      <name val="맑은 고딕"/>
      <family val="1"/>
      <scheme val="major"/>
    </font>
    <font>
      <sz val="12"/>
      <name val="맑은 고딕"/>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맑은 고딕"/>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맑은 고딕"/>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6" fontId="13" fillId="0" borderId="0" applyFont="0" applyFill="0" applyBorder="0" applyAlignment="0" applyProtection="0"/>
    <xf numFmtId="182"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5" fillId="45" borderId="56" xfId="829" applyFill="1" applyBorder="1" applyAlignment="1" applyProtection="1">
      <alignment horizontal="left" vertical="center" wrapText="1"/>
      <protection locked="0"/>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강조색1" xfId="688" builtinId="30" customBuiltin="1"/>
    <cellStyle name="20% - 강조색2" xfId="692" builtinId="34" customBuiltin="1"/>
    <cellStyle name="20% - 강조색3" xfId="696" builtinId="38" customBuiltin="1"/>
    <cellStyle name="20% - 강조색4" xfId="700" builtinId="42" customBuiltin="1"/>
    <cellStyle name="20% - 강조색5" xfId="704" builtinId="46" customBuiltin="1"/>
    <cellStyle name="20% - 강조색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강조색1" xfId="689" builtinId="31" customBuiltin="1"/>
    <cellStyle name="40% - 강조색2" xfId="693" builtinId="35" customBuiltin="1"/>
    <cellStyle name="40% - 강조색3" xfId="697" builtinId="39" customBuiltin="1"/>
    <cellStyle name="40% - 강조색4" xfId="701" builtinId="43" customBuiltin="1"/>
    <cellStyle name="40% - 강조색5" xfId="705" builtinId="47" customBuiltin="1"/>
    <cellStyle name="40% - 강조색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강조색1" xfId="690" builtinId="32" customBuiltin="1"/>
    <cellStyle name="60% - 강조색2" xfId="694" builtinId="36" customBuiltin="1"/>
    <cellStyle name="60% - 강조색3" xfId="698" builtinId="40" customBuiltin="1"/>
    <cellStyle name="60% - 강조색4" xfId="702" builtinId="44" customBuiltin="1"/>
    <cellStyle name="60% - 강조색5" xfId="706" builtinId="48" customBuiltin="1"/>
    <cellStyle name="60% - 강조색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강조색1" xfId="687" builtinId="29" customBuiltin="1"/>
    <cellStyle name="강조색2" xfId="691" builtinId="33" customBuiltin="1"/>
    <cellStyle name="강조색3" xfId="695" builtinId="37" customBuiltin="1"/>
    <cellStyle name="강조색4" xfId="699" builtinId="41" customBuiltin="1"/>
    <cellStyle name="강조색5" xfId="703" builtinId="45" customBuiltin="1"/>
    <cellStyle name="강조색6" xfId="707" builtinId="49" customBuiltin="1"/>
    <cellStyle name="경고문" xfId="684" builtinId="11" customBuiltin="1"/>
    <cellStyle name="계산" xfId="681" builtinId="22" customBuiltin="1"/>
    <cellStyle name="나쁨" xfId="677" builtinId="27" customBuiltin="1"/>
    <cellStyle name="보통" xfId="678" builtinId="28" customBuiltin="1"/>
    <cellStyle name="설명 텍스트" xfId="685" builtinId="53" customBuiltin="1"/>
    <cellStyle name="셀 확인" xfId="683" builtinId="23" customBuiltin="1"/>
    <cellStyle name="연결된 셀" xfId="682" builtinId="24" customBuiltin="1"/>
    <cellStyle name="요약" xfId="686" builtinId="25" customBuiltin="1"/>
    <cellStyle name="一般 7" xfId="593"/>
    <cellStyle name="입력" xfId="679" builtinId="20" customBuiltin="1"/>
    <cellStyle name="제목" xfId="671" builtinId="15" customBuiltin="1"/>
    <cellStyle name="제목 1" xfId="672" builtinId="16" customBuiltin="1"/>
    <cellStyle name="제목 2" xfId="673" builtinId="17" customBuiltin="1"/>
    <cellStyle name="제목 3" xfId="674" builtinId="18" customBuiltin="1"/>
    <cellStyle name="제목 4" xfId="675" builtinId="19" customBuiltin="1"/>
    <cellStyle name="좋음" xfId="676" builtinId="26" customBuiltin="1"/>
    <cellStyle name="출력" xfId="680" builtinId="21" customBuiltin="1"/>
    <cellStyle name="표준" xfId="0" builtinId="0"/>
    <cellStyle name="표준 2" xfId="592"/>
    <cellStyle name="標準 2" xfId="594"/>
    <cellStyle name="標準 2 2" xfId="595"/>
    <cellStyle name="標準 2 3" xfId="596"/>
    <cellStyle name="하이퍼링크" xfId="829" builtinId="8"/>
  </cellStyles>
  <dxfs count="105">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8100267\AppData\Local\Microsoft\Windows\INetCache\Content.Outlook\SW5Y4UDU\RMI_EMRT_1.2_JX%20Metals%20Corpo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mm.jx-group.co.jp/english/company/purchase/supply.html" TargetMode="External"/><Relationship Id="rId2" Type="http://schemas.openxmlformats.org/officeDocument/2006/relationships/hyperlink" Target="mailto:skhysi.8100267@sk.com" TargetMode="External"/><Relationship Id="rId1" Type="http://schemas.openxmlformats.org/officeDocument/2006/relationships/hyperlink" Target="mailto:skhysi.8100267@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9"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9"/>
      <c r="B1" s="360"/>
      <c r="C1" s="360"/>
      <c r="D1" s="360"/>
      <c r="E1" s="360"/>
      <c r="F1" s="360"/>
      <c r="G1" s="360"/>
      <c r="H1" s="360"/>
      <c r="I1" s="360"/>
      <c r="J1" s="360"/>
      <c r="K1" s="361"/>
      <c r="L1" s="103"/>
      <c r="P1" s="3"/>
      <c r="Q1" s="3"/>
      <c r="R1" s="3"/>
      <c r="S1" s="3"/>
      <c r="T1" s="3"/>
      <c r="U1" s="3"/>
      <c r="V1" s="3"/>
      <c r="W1" s="3"/>
      <c r="X1" s="3"/>
      <c r="Y1" s="3"/>
      <c r="Z1" s="3"/>
      <c r="AA1" s="3"/>
      <c r="AB1" s="3"/>
      <c r="AC1" s="3"/>
      <c r="AD1" s="3"/>
      <c r="AE1" s="3"/>
      <c r="AF1" s="3"/>
      <c r="AG1" s="3"/>
      <c r="AH1" s="3"/>
    </row>
    <row r="2" spans="1:34" ht="81.75" customHeight="1">
      <c r="A2" s="28"/>
      <c r="B2" s="304"/>
      <c r="C2" s="29"/>
      <c r="D2" s="362" t="str">
        <f ca="1">OFFSET(L!$C$1,MATCH("Declaration"&amp;ADDRESS(ROW(),COLUMN(),4),L!$A:$A,0)-1,SL,,)</f>
        <v>Extended Mineral Reporting Template (EMRT)</v>
      </c>
      <c r="E2" s="363"/>
      <c r="F2" s="363"/>
      <c r="G2" s="363"/>
      <c r="H2" s="363"/>
      <c r="I2" s="363"/>
      <c r="J2" s="36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0"/>
      <c r="F3" s="381"/>
      <c r="G3" s="381"/>
      <c r="H3" s="381"/>
      <c r="I3" s="381"/>
      <c r="J3" s="191" t="s">
        <v>12817</v>
      </c>
      <c r="K3" s="30"/>
      <c r="L3" s="103"/>
      <c r="P3" s="39">
        <f>MATCH($D$3,LN,0)</f>
        <v>1</v>
      </c>
    </row>
    <row r="4" spans="1:34" ht="15.75">
      <c r="A4" s="28"/>
      <c r="B4" s="368" t="str">
        <f ca="1">OFFSET(L!$C$1,MATCH("Declaration"&amp;ADDRESS(ROW(),COLUMN(),4),L!$A:$A,0)-1,SL,,)</f>
        <v>The purpose of this document is to collect sourcing information on cobalt or natural mica.</v>
      </c>
      <c r="C4" s="368"/>
      <c r="D4" s="368"/>
      <c r="E4" s="368"/>
      <c r="F4" s="368"/>
      <c r="G4" s="368"/>
      <c r="H4" s="368"/>
      <c r="I4" s="372" t="str">
        <f ca="1">OFFSET(L!$C$1,MATCH("Declaration"&amp;ADDRESS(ROW(),COLUMN(),4),L!$A:$A,0)-1,SL,,)</f>
        <v>Link to Terms &amp; Conditions</v>
      </c>
      <c r="J4" s="372"/>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0"/>
      <c r="L6" s="105" t="s">
        <v>19</v>
      </c>
      <c r="P6" s="3"/>
      <c r="Q6" s="3"/>
      <c r="R6" s="3"/>
      <c r="S6" s="3"/>
      <c r="T6" s="3"/>
      <c r="U6" s="3"/>
      <c r="V6" s="3"/>
      <c r="W6" s="3"/>
      <c r="X6" s="3"/>
      <c r="Y6" s="3"/>
      <c r="Z6" s="3"/>
      <c r="AA6" s="3"/>
      <c r="AB6" s="3"/>
      <c r="AC6" s="3"/>
      <c r="AD6" s="3"/>
      <c r="AE6" s="3"/>
      <c r="AF6" s="3"/>
      <c r="AG6" s="3"/>
      <c r="AH6" s="3"/>
    </row>
    <row r="7" spans="1:34" ht="15.75">
      <c r="A7" s="28"/>
      <c r="B7" s="373" t="str">
        <f ca="1">OFFSET(L!$C$1,MATCH("Declaration"&amp;ADDRESS(ROW(),COLUMN(),4),L!$A:$A,0)-1,SL,,)</f>
        <v>Company Information</v>
      </c>
      <c r="C7" s="373"/>
      <c r="D7" s="373"/>
      <c r="E7" s="373"/>
      <c r="F7" s="373"/>
      <c r="G7" s="373"/>
      <c r="H7" s="373"/>
      <c r="I7" s="373"/>
      <c r="J7" s="37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5" t="s">
        <v>12819</v>
      </c>
      <c r="E8" s="366"/>
      <c r="F8" s="366"/>
      <c r="G8" s="366"/>
      <c r="H8" s="366"/>
      <c r="I8" s="366"/>
      <c r="J8" s="367"/>
      <c r="K8" s="33"/>
      <c r="L8" s="105"/>
      <c r="P8" s="3"/>
      <c r="Q8" s="3"/>
      <c r="R8" s="3"/>
      <c r="S8" s="3"/>
      <c r="T8" s="3"/>
      <c r="U8" s="3"/>
      <c r="V8" s="3"/>
      <c r="W8" s="3"/>
      <c r="X8" s="3"/>
      <c r="Y8" s="3"/>
      <c r="Z8" s="3"/>
      <c r="AA8" s="3"/>
      <c r="AB8" s="3"/>
      <c r="AC8" s="3"/>
      <c r="AD8" s="3"/>
      <c r="AE8" s="3"/>
      <c r="AF8" s="3"/>
      <c r="AG8" s="3"/>
      <c r="AH8" s="3"/>
    </row>
    <row r="9" spans="1:34" ht="17.25">
      <c r="A9" s="32"/>
      <c r="B9" s="66" t="str">
        <f ca="1">OFFSET(L!$C$1,MATCH("Declaration"&amp;ADDRESS(ROW(),COLUMN(),4),L!$A:$A,0)-1,SL,,)</f>
        <v>Declaration Scope or Class (*):</v>
      </c>
      <c r="C9" s="67"/>
      <c r="D9" s="349" t="s">
        <v>21</v>
      </c>
      <c r="E9" s="350"/>
      <c r="F9" s="350"/>
      <c r="G9" s="351"/>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4" t="str">
        <f ca="1">OFFSET(L!$C$1,MATCH("Declaration"&amp;ADDRESS(ROW(),COLUMN(),4)&amp;LEFT($D$9,1),L!$A:$A,0)-1,SL,,)</f>
        <v>Go to Product List tab to enter products this declaration applies to</v>
      </c>
      <c r="C10" s="113"/>
      <c r="D10" s="369"/>
      <c r="E10" s="370"/>
      <c r="F10" s="370"/>
      <c r="G10" s="370"/>
      <c r="H10" s="370"/>
      <c r="I10" s="370"/>
      <c r="J10" s="371"/>
      <c r="K10" s="30"/>
      <c r="L10" s="105"/>
      <c r="Q10" s="3"/>
      <c r="R10" s="3"/>
      <c r="S10" s="3"/>
      <c r="T10" s="3"/>
      <c r="U10" s="3"/>
      <c r="V10" s="3"/>
      <c r="W10" s="3"/>
      <c r="X10" s="3"/>
      <c r="Y10" s="3"/>
      <c r="Z10" s="3"/>
      <c r="AA10" s="3"/>
      <c r="AB10" s="3"/>
      <c r="AC10" s="3"/>
      <c r="AD10" s="3"/>
      <c r="AE10" s="3"/>
      <c r="AF10" s="3"/>
      <c r="AG10" s="3"/>
      <c r="AH10" s="3"/>
    </row>
    <row r="11" spans="1:34" ht="17.25">
      <c r="A11" s="32"/>
      <c r="B11" s="375"/>
      <c r="C11" s="113"/>
      <c r="D11" s="376" t="str">
        <f ca="1">IF(D9=Q9,OFFSET(L!$C$1,MATCH("Declaration"&amp;ADDRESS(ROW(),COLUMN(),4),L!$A:$A,0)-1,SL,,),"")</f>
        <v>Click here to enter the products this declaration applies to</v>
      </c>
      <c r="E11" s="377"/>
      <c r="F11" s="377"/>
      <c r="G11" s="377"/>
      <c r="H11" s="377"/>
      <c r="I11" s="377"/>
      <c r="J11" s="37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5"/>
      <c r="E12" s="346"/>
      <c r="F12" s="346"/>
      <c r="G12" s="346"/>
      <c r="H12" s="346"/>
      <c r="I12" s="346"/>
      <c r="J12" s="34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5"/>
      <c r="E13" s="346"/>
      <c r="F13" s="346"/>
      <c r="G13" s="346"/>
      <c r="H13" s="346"/>
      <c r="I13" s="346"/>
      <c r="J13" s="34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5" t="s">
        <v>12820</v>
      </c>
      <c r="E14" s="346"/>
      <c r="F14" s="346"/>
      <c r="G14" s="346"/>
      <c r="H14" s="346"/>
      <c r="I14" s="346"/>
      <c r="J14" s="34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5" t="s">
        <v>12821</v>
      </c>
      <c r="E15" s="346"/>
      <c r="F15" s="346"/>
      <c r="G15" s="346"/>
      <c r="H15" s="346"/>
      <c r="I15" s="346"/>
      <c r="J15" s="34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4" t="s">
        <v>12822</v>
      </c>
      <c r="E16" s="346"/>
      <c r="F16" s="346"/>
      <c r="G16" s="346"/>
      <c r="H16" s="346"/>
      <c r="I16" s="346"/>
      <c r="J16" s="34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5" t="s">
        <v>12823</v>
      </c>
      <c r="E17" s="346"/>
      <c r="F17" s="346"/>
      <c r="G17" s="346"/>
      <c r="H17" s="346"/>
      <c r="I17" s="346"/>
      <c r="J17" s="34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5" t="s">
        <v>12824</v>
      </c>
      <c r="E18" s="346"/>
      <c r="F18" s="346"/>
      <c r="G18" s="346"/>
      <c r="H18" s="346"/>
      <c r="I18" s="346"/>
      <c r="J18" s="34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5" t="s">
        <v>12825</v>
      </c>
      <c r="E19" s="346"/>
      <c r="F19" s="346"/>
      <c r="G19" s="346"/>
      <c r="H19" s="346"/>
      <c r="I19" s="346"/>
      <c r="J19" s="34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4" t="s">
        <v>12826</v>
      </c>
      <c r="E20" s="346"/>
      <c r="F20" s="346"/>
      <c r="G20" s="346"/>
      <c r="H20" s="346"/>
      <c r="I20" s="346"/>
      <c r="J20" s="34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5" t="s">
        <v>12827</v>
      </c>
      <c r="E21" s="346"/>
      <c r="F21" s="346"/>
      <c r="G21" s="346"/>
      <c r="H21" s="346"/>
      <c r="I21" s="346"/>
      <c r="J21" s="34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4">
        <v>45182</v>
      </c>
      <c r="E22" s="35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8"/>
      <c r="E23" s="34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9" t="str">
        <f ca="1">OFFSET(L!$C$1,MATCH("Declaration"&amp;ADDRESS(ROW(),COLUMN(),4),L!$A:$A,0)-1,SL,,)</f>
        <v>Answer the following questions 1 - 7 based on the declaration scope indicated above</v>
      </c>
      <c r="C24" s="379"/>
      <c r="D24" s="379"/>
      <c r="E24" s="379"/>
      <c r="F24" s="379"/>
      <c r="G24" s="379"/>
      <c r="H24" s="379"/>
      <c r="I24" s="379"/>
      <c r="J24" s="37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2" t="str">
        <f ca="1">OFFSET(L!$C$1,MATCH("Declaration"&amp;ADDRESS(ROW(),COLUMN(),4),L!$A:$A,0)-1,SL,,)</f>
        <v>Answer</v>
      </c>
      <c r="E25" s="342"/>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2" t="s">
        <v>23</v>
      </c>
      <c r="E29" s="353"/>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4" t="str">
        <f ca="1">D25</f>
        <v>Answer</v>
      </c>
      <c r="E31" s="34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4" t="str">
        <f ca="1">D25</f>
        <v>Answer</v>
      </c>
      <c r="E37" s="344"/>
      <c r="F37" s="15"/>
      <c r="G37" s="38" t="str">
        <f ca="1">G25</f>
        <v>Comments</v>
      </c>
      <c r="H37" s="358"/>
      <c r="I37" s="358"/>
      <c r="J37" s="358"/>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4" t="str">
        <f ca="1">D25</f>
        <v>Answer</v>
      </c>
      <c r="E43" s="344"/>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4" t="str">
        <f ca="1">D25</f>
        <v>Answer</v>
      </c>
      <c r="E49" s="344"/>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2">
        <v>1</v>
      </c>
      <c r="E50" s="38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2"/>
      <c r="E51" s="38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6"/>
      <c r="E52" s="357"/>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6"/>
      <c r="E53" s="357"/>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4" t="str">
        <f ca="1">D25</f>
        <v>Answer</v>
      </c>
      <c r="E55" s="344"/>
      <c r="F55" s="15"/>
      <c r="G55" s="38" t="str">
        <f ca="1">G25</f>
        <v>Comments</v>
      </c>
      <c r="H55" s="343"/>
      <c r="I55" s="343"/>
      <c r="J55" s="343"/>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0" t="s">
        <v>26</v>
      </c>
      <c r="E56" s="341"/>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4" t="str">
        <f ca="1">D25</f>
        <v>Answer</v>
      </c>
      <c r="E61" s="344"/>
      <c r="F61" s="15"/>
      <c r="G61" s="38" t="str">
        <f ca="1">G25</f>
        <v>Comments</v>
      </c>
      <c r="H61" s="343" t="str">
        <f>IF(Q69="(*)","Click here to enter smelter names","")</f>
        <v/>
      </c>
      <c r="I61" s="343"/>
      <c r="J61" s="343"/>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2" t="str">
        <f ca="1">D25</f>
        <v>Answer</v>
      </c>
      <c r="E68" s="342"/>
      <c r="F68" s="47"/>
      <c r="G68" s="342" t="str">
        <f ca="1">G25</f>
        <v>Comments</v>
      </c>
      <c r="H68" s="342" t="e">
        <f>HLOOKUP(SL,LT,$O68,0)</f>
        <v>#NAME?</v>
      </c>
      <c r="I68" s="34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97" t="s">
        <v>12828</v>
      </c>
      <c r="H71" s="337"/>
      <c r="I71" s="337"/>
      <c r="J71" s="338"/>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39"/>
      <c r="H73" s="339"/>
      <c r="I73" s="339"/>
      <c r="J73" s="33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t="s">
        <v>12829</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04" priority="18">
      <formula>IF($D$28="No",TRUE)</formula>
    </cfRule>
  </conditionalFormatting>
  <conditionalFormatting sqref="D29 D41 D47 D53 D59 D65">
    <cfRule type="expression" dxfId="103" priority="17">
      <formula>IF($D$29="No",TRUE)</formula>
    </cfRule>
  </conditionalFormatting>
  <conditionalFormatting sqref="D34">
    <cfRule type="expression" dxfId="102" priority="9">
      <formula>IF($D$28="No",TRUE)</formula>
    </cfRule>
  </conditionalFormatting>
  <conditionalFormatting sqref="D35">
    <cfRule type="expression" dxfId="101" priority="8">
      <formula>IF($D$29="No",TRUE)</formula>
    </cfRule>
  </conditionalFormatting>
  <conditionalFormatting sqref="D40 D46 D52 D58 D64">
    <cfRule type="expression" dxfId="100" priority="147" stopIfTrue="1">
      <formula>IF(AND(OR($D$28="Yes",$D$28=""),D40=""),1,0)</formula>
    </cfRule>
  </conditionalFormatting>
  <conditionalFormatting sqref="D22:E22">
    <cfRule type="expression" dxfId="99" priority="144" stopIfTrue="1">
      <formula>IF($D$22="",TRUE)</formula>
    </cfRule>
  </conditionalFormatting>
  <conditionalFormatting sqref="D26:E26">
    <cfRule type="expression" dxfId="98" priority="122" stopIfTrue="1">
      <formula>IF($D$26="",TRUE)</formula>
    </cfRule>
  </conditionalFormatting>
  <conditionalFormatting sqref="D27:E27">
    <cfRule type="expression" dxfId="97" priority="129" stopIfTrue="1">
      <formula>IF($D$27="",TRUE)</formula>
    </cfRule>
  </conditionalFormatting>
  <conditionalFormatting sqref="D32:E32">
    <cfRule type="expression" dxfId="96" priority="7" stopIfTrue="1">
      <formula>IF(AND(OR($D$26="Yes",$D$26=""),$D$32=""),1,0)</formula>
    </cfRule>
    <cfRule type="expression" dxfId="95" priority="11" stopIfTrue="1">
      <formula>IF($P$26="",TRUE)</formula>
    </cfRule>
  </conditionalFormatting>
  <conditionalFormatting sqref="D33:E33">
    <cfRule type="expression" dxfId="94" priority="10" stopIfTrue="1">
      <formula>IF(AND(OR($D$27="Yes",$D$27=""),$D$33=""),1,0)</formula>
    </cfRule>
    <cfRule type="expression" dxfId="93" priority="12" stopIfTrue="1">
      <formula>IF($P$27="",TRUE)</formula>
    </cfRule>
  </conditionalFormatting>
  <conditionalFormatting sqref="D38:E38 D44:E44 D50:E50 D56:E56 D62:E62">
    <cfRule type="expression" dxfId="92" priority="38" stopIfTrue="1">
      <formula>IF(AND(OR($D$26="No",$D$26="Unknown",$D$26="Not applicable for this declaration",$D$32="No",$D$32="Unknown"),D38=""),1,0)</formula>
    </cfRule>
    <cfRule type="expression" dxfId="91" priority="39" stopIfTrue="1">
      <formula>IF(AND(OR($D$26="Yes",$D$26=""),D38=""),1,0)</formula>
    </cfRule>
  </conditionalFormatting>
  <conditionalFormatting sqref="D39:E39 D45:E45 D51:E51 D57:E57 D63:E63">
    <cfRule type="expression" dxfId="90" priority="146" stopIfTrue="1">
      <formula>IF(AND(OR($D$27="Yes",$D$27=""),D39=""),1,0)</formula>
    </cfRule>
    <cfRule type="expression" dxfId="89" priority="145" stopIfTrue="1">
      <formula>IF(AND(OR($D$27="No",$D$27="Unknown",$D$27="Not applicable for this declaration",$D$33="No",$D$33="Unknown"),D39=""),1,0)</formula>
    </cfRule>
  </conditionalFormatting>
  <conditionalFormatting sqref="D40:E40 D46:E46 D52:E52 D58:E58 D64:E64">
    <cfRule type="expression" dxfId="88" priority="34" stopIfTrue="1">
      <formula>$P$28=""</formula>
    </cfRule>
  </conditionalFormatting>
  <conditionalFormatting sqref="D41:E41 D47:E47 D53:E53 D59:E59 D65:E65">
    <cfRule type="expression" dxfId="87" priority="149" stopIfTrue="1">
      <formula>$P$29=""</formula>
    </cfRule>
    <cfRule type="expression" dxfId="86" priority="150" stopIfTrue="1">
      <formula>IF(AND(OR($D$29="Yes",$D$29=""),D41=""),1,0)</formula>
    </cfRule>
  </conditionalFormatting>
  <conditionalFormatting sqref="D69:E69 D71:E71 D77:E77 D79:E79 D81:E81 D83:E83">
    <cfRule type="expression" dxfId="85" priority="2" stopIfTrue="1">
      <formula>IF(D69="",TRUE)</formula>
    </cfRule>
    <cfRule type="expression" dxfId="84" priority="1" stopIfTrue="1">
      <formula>AND(OR($D$26="No",$D$26="Unknown",$D$26="Not applicable for this declaration"),OR($D$27="No",$D$27="Unknown",$D$27="Not applicable for this declaration"))</formula>
    </cfRule>
  </conditionalFormatting>
  <conditionalFormatting sqref="D74:E74">
    <cfRule type="expression" dxfId="83" priority="4" stopIfTrue="1">
      <formula>IF(AND(OR($D$26="Yes",$D$26=""),D74=""),1,0)</formula>
    </cfRule>
    <cfRule type="expression" dxfId="82" priority="3" stopIfTrue="1">
      <formula>IF(AND(OR($D$26="No",$D$26="Unknown",$D$26="Not applicable for this declaration",$D$32="No",$D$32="Unknown"),D74=""),1,0)</formula>
    </cfRule>
  </conditionalFormatting>
  <conditionalFormatting sqref="D75:E75">
    <cfRule type="expression" dxfId="81" priority="6" stopIfTrue="1">
      <formula>IF(AND(OR($D$27="Yes",$D$27=""),D75=""),1,0)</formula>
    </cfRule>
    <cfRule type="expression" dxfId="80" priority="5" stopIfTrue="1">
      <formula>IF(AND(OR($D$27="No",$D$27="Unknown",$D$27="Not applicable for this declaration",$D$33="No",$D$33="Unknown"),D75=""),1,0)</formula>
    </cfRule>
  </conditionalFormatting>
  <conditionalFormatting sqref="D9:G9">
    <cfRule type="expression" dxfId="79" priority="137" stopIfTrue="1">
      <formula>IF($D$9="",TRUE)</formula>
    </cfRule>
  </conditionalFormatting>
  <conditionalFormatting sqref="D8:J8">
    <cfRule type="expression" dxfId="78" priority="136" stopIfTrue="1">
      <formula>IF($D$8="",TRUE)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15:J15">
    <cfRule type="expression" dxfId="75" priority="138" stopIfTrue="1">
      <formula>IF($D$15="",TRUE)</formula>
    </cfRule>
  </conditionalFormatting>
  <conditionalFormatting sqref="D16:J16">
    <cfRule type="expression" dxfId="74" priority="139" stopIfTrue="1">
      <formula>IF($D$16="",TRUE)</formula>
    </cfRule>
  </conditionalFormatting>
  <conditionalFormatting sqref="D17:J17">
    <cfRule type="expression" dxfId="73" priority="140" stopIfTrue="1">
      <formula>IF($D$17="",TRUE)</formula>
    </cfRule>
  </conditionalFormatting>
  <conditionalFormatting sqref="D18:J18">
    <cfRule type="expression" dxfId="72" priority="141" stopIfTrue="1">
      <formula>IF($D$18="",TRUE)</formula>
    </cfRule>
  </conditionalFormatting>
  <conditionalFormatting sqref="D20:J20">
    <cfRule type="expression" dxfId="71" priority="20" stopIfTrue="1">
      <formula>IF($D$20="",TRUE)</formula>
    </cfRule>
  </conditionalFormatting>
  <conditionalFormatting sqref="G71:J71">
    <cfRule type="expression" dxfId="70" priority="14">
      <formula>IF(AND($D$71="Yes",$G$71=""),TRUE)</formula>
    </cfRule>
  </conditionalFormatting>
  <conditionalFormatting sqref="G79:J79">
    <cfRule type="expression" dxfId="69" priority="32" stopIfTrue="1">
      <formula>IF(AND($D$79="Yes, using other format (describe)",$G$79=""),TRUE)</formula>
    </cfRule>
  </conditionalFormatting>
  <conditionalFormatting sqref="G81:J81">
    <cfRule type="expression" dxfId="68"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K10" sqref="K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257</v>
      </c>
      <c r="B5" s="150" t="s">
        <v>44</v>
      </c>
      <c r="C5" s="153" t="s">
        <v>12830</v>
      </c>
      <c r="D5" s="150"/>
      <c r="E5" s="150" t="s">
        <v>143</v>
      </c>
      <c r="F5" s="150" t="s">
        <v>257</v>
      </c>
      <c r="G5" s="150" t="s">
        <v>12</v>
      </c>
      <c r="H5" s="208" t="s">
        <v>12831</v>
      </c>
      <c r="I5" s="209" t="s">
        <v>12832</v>
      </c>
      <c r="J5" s="209" t="s">
        <v>12833</v>
      </c>
      <c r="K5" s="151" t="s">
        <v>12834</v>
      </c>
      <c r="L5" s="151" t="s">
        <v>12835</v>
      </c>
      <c r="M5" s="151"/>
      <c r="N5" s="151"/>
      <c r="O5" s="151"/>
      <c r="P5" s="211" t="s">
        <v>23</v>
      </c>
      <c r="Q5" s="152"/>
      <c r="R5" s="150" t="s">
        <v>12561</v>
      </c>
      <c r="S5" s="156" t="str">
        <f t="shared" ref="S5:S7" ca="1" si="0">IF(B5="","",IF(ISERROR(MATCH($E5,CL,0)),"Unknown",INDIRECT("'C'!$A$"&amp;MATCH($E5,CL,0)+1)))</f>
        <v>JP</v>
      </c>
      <c r="T5" s="156" t="str">
        <f ca="1">IF(B5="","",IF(ISERROR(MATCH($J5,[1]SorP!$B$1:$B$5661,0)),"",INDIRECT("'SorP'!$A$"&amp;MATCH($J5,[1]SorP!$B$1:$B$5661,0))))</f>
        <v>JP-38</v>
      </c>
      <c r="U5" s="169"/>
      <c r="V5" s="170">
        <f>IF(C5="",NA(),MATCH($B5&amp;$C5,'[1]Smelter Look-up'!$J:$J,0))</f>
        <v>96</v>
      </c>
      <c r="X5" s="171">
        <f t="shared" ref="X5:X7" si="1">IF(AND(C5="Smelter not listed",OR(LEN(D5)=0,LEN(E5)=0)),1,0)</f>
        <v>0</v>
      </c>
      <c r="AB5" s="171" t="str">
        <f t="shared" ref="AB5:AB7" si="2">B5&amp;C5</f>
        <v>CobaltNiihama Nickel Refinery, Sumitomo Metal Mining</v>
      </c>
    </row>
    <row r="6" spans="1:34" s="171" customFormat="1" ht="25.5">
      <c r="A6" s="200" t="s">
        <v>278</v>
      </c>
      <c r="B6" s="150" t="s">
        <v>44</v>
      </c>
      <c r="C6" s="153" t="s">
        <v>277</v>
      </c>
      <c r="D6" s="150"/>
      <c r="E6" s="150" t="s">
        <v>72</v>
      </c>
      <c r="F6" s="150" t="s">
        <v>278</v>
      </c>
      <c r="G6" s="150" t="s">
        <v>12</v>
      </c>
      <c r="H6" s="208">
        <v>0</v>
      </c>
      <c r="I6" s="209" t="s">
        <v>279</v>
      </c>
      <c r="J6" s="209" t="s">
        <v>218</v>
      </c>
      <c r="K6" s="151"/>
      <c r="L6" s="151"/>
      <c r="M6" s="151"/>
      <c r="N6" s="151"/>
      <c r="O6" s="151"/>
      <c r="P6" s="211"/>
      <c r="Q6" s="152"/>
      <c r="R6" s="150" t="s">
        <v>277</v>
      </c>
      <c r="S6" s="156" t="str">
        <f t="shared" ca="1" si="0"/>
        <v>CN</v>
      </c>
      <c r="T6" s="156" t="str">
        <f ca="1">IF(B6="","",IF(ISERROR(MATCH($J6,[1]SorP!$B$1:$B$5661,0)),"",INDIRECT("'SorP'!$A$"&amp;MATCH($J6,[1]SorP!$B$1:$B$5661,0))))</f>
        <v>CN-ZJ</v>
      </c>
      <c r="U6" s="169"/>
      <c r="V6" s="170">
        <f>IF(C6="",NA(),MATCH($B6&amp;$C6,'[1]Smelter Look-up'!$J:$J,0))</f>
        <v>102</v>
      </c>
      <c r="X6" s="171">
        <f t="shared" si="1"/>
        <v>0</v>
      </c>
      <c r="AB6" s="171" t="str">
        <f t="shared" si="2"/>
        <v>CobaltQuzhou Huayou Cobalt New Material Co., Ltd.</v>
      </c>
    </row>
    <row r="7" spans="1:34" s="171" customFormat="1" ht="25.5">
      <c r="A7" s="200" t="s">
        <v>126</v>
      </c>
      <c r="B7" s="150" t="s">
        <v>44</v>
      </c>
      <c r="C7" s="153" t="s">
        <v>124</v>
      </c>
      <c r="D7" s="150" t="s">
        <v>12836</v>
      </c>
      <c r="E7" s="150" t="s">
        <v>125</v>
      </c>
      <c r="F7" s="150" t="s">
        <v>126</v>
      </c>
      <c r="G7" s="150" t="s">
        <v>12</v>
      </c>
      <c r="H7" s="208" t="s">
        <v>12837</v>
      </c>
      <c r="I7" s="209" t="s">
        <v>127</v>
      </c>
      <c r="J7" s="209" t="s">
        <v>128</v>
      </c>
      <c r="K7" s="151" t="s">
        <v>12839</v>
      </c>
      <c r="L7" s="151" t="s">
        <v>12838</v>
      </c>
      <c r="M7" s="151"/>
      <c r="N7" s="151"/>
      <c r="O7" s="151"/>
      <c r="P7" s="211"/>
      <c r="Q7" s="152"/>
      <c r="R7" s="150" t="s">
        <v>124</v>
      </c>
      <c r="S7" s="156" t="str">
        <f t="shared" ca="1" si="0"/>
        <v>NO</v>
      </c>
      <c r="T7" s="156" t="str">
        <f ca="1">IF(B7="","",IF(ISERROR(MATCH($J7,[1]SorP!$B$1:$B$5661,0)),"",INDIRECT("'SorP'!$A$"&amp;MATCH($J7,[1]SorP!$B$1:$B$5661,0))))</f>
        <v>NO-09</v>
      </c>
      <c r="U7" s="169"/>
      <c r="V7" s="170">
        <f>IF(C7="",NA(),MATCH($B7&amp;$C7,'[1]Smelter Look-up'!$J:$J,0))</f>
        <v>27</v>
      </c>
      <c r="X7" s="171">
        <f t="shared" si="1"/>
        <v>0</v>
      </c>
      <c r="AB7" s="171" t="str">
        <f t="shared" si="2"/>
        <v>CobaltGlencore Nikkelverk Refinery</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ref="S5:S63" ca="1" si="3">IF(B8="","",IF(ISERROR(MATCH($E8,CL,0)),"Unknown",INDIRECT("'C'!$A$"&amp;MATCH($E8,CL,0)+1)))</f>
        <v/>
      </c>
      <c r="T8" s="156" t="str">
        <f ca="1">IF(B8="","",IF(ISERROR(MATCH($J8,SorP!$B$1:$B$5661,0)),"",INDIRECT("'SorP'!$A$"&amp;MATCH($J8,SorP!$B$1:$B$5661,0))))</f>
        <v/>
      </c>
      <c r="U8" s="169"/>
      <c r="V8" s="170" t="e">
        <f>IF(C8="",NA(),MATCH($B8&amp;$C8,'Smelter Look-up'!$J:$J,0))</f>
        <v>#N/A</v>
      </c>
      <c r="X8" s="171">
        <f t="shared" ref="X5:X62" ca="1" si="4">IF(AND(C8="Smelter not listed",OR(LEN(D8)=0,LEN(E8)=0)),1,0)</f>
        <v>0</v>
      </c>
      <c r="AB8" s="171" t="str">
        <f t="shared" ref="AB5:AB62" si="5">B8&amp;C8</f>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3"/>
        <v/>
      </c>
      <c r="T9" s="156" t="str">
        <f ca="1">IF(B9="","",IF(ISERROR(MATCH($J9,SorP!$B$1:$B$5661,0)),"",INDIRECT("'SorP'!$A$"&amp;MATCH($J9,SorP!$B$1:$B$5661,0))))</f>
        <v/>
      </c>
      <c r="U9" s="169"/>
      <c r="V9" s="170" t="e">
        <f>IF(C9="",NA(),MATCH($B9&amp;$C9,'Smelter Look-up'!$J:$J,0))</f>
        <v>#N/A</v>
      </c>
      <c r="X9" s="171">
        <f t="shared" ca="1" si="4"/>
        <v>0</v>
      </c>
      <c r="AB9" s="171" t="str">
        <f t="shared" si="5"/>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3"/>
        <v/>
      </c>
      <c r="T10" s="156" t="str">
        <f ca="1">IF(B10="","",IF(ISERROR(MATCH($J10,SorP!$B$1:$B$5661,0)),"",INDIRECT("'SorP'!$A$"&amp;MATCH($J10,SorP!$B$1:$B$5661,0))))</f>
        <v/>
      </c>
      <c r="U10" s="169"/>
      <c r="V10" s="170" t="e">
        <f>IF(C10="",NA(),MATCH($B10&amp;$C10,'Smelter Look-up'!$J:$J,0))</f>
        <v>#N/A</v>
      </c>
      <c r="X10" s="171">
        <f t="shared" ca="1" si="4"/>
        <v>0</v>
      </c>
      <c r="AB10" s="171" t="str">
        <f t="shared" si="5"/>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3"/>
        <v/>
      </c>
      <c r="T11" s="156" t="str">
        <f ca="1">IF(B11="","",IF(ISERROR(MATCH($J11,SorP!$B$1:$B$5661,0)),"",INDIRECT("'SorP'!$A$"&amp;MATCH($J11,SorP!$B$1:$B$5661,0))))</f>
        <v/>
      </c>
      <c r="U11" s="169"/>
      <c r="V11" s="170" t="e">
        <f>IF(C11="",NA(),MATCH($B11&amp;$C11,'Smelter Look-up'!$J:$J,0))</f>
        <v>#N/A</v>
      </c>
      <c r="X11" s="171">
        <f t="shared" ca="1" si="4"/>
        <v>0</v>
      </c>
      <c r="AB11" s="171" t="str">
        <f t="shared" si="5"/>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3"/>
        <v/>
      </c>
      <c r="T12" s="156" t="str">
        <f ca="1">IF(B12="","",IF(ISERROR(MATCH($J12,SorP!$B$1:$B$5661,0)),"",INDIRECT("'SorP'!$A$"&amp;MATCH($J12,SorP!$B$1:$B$5661,0))))</f>
        <v/>
      </c>
      <c r="U12" s="169"/>
      <c r="V12" s="170" t="e">
        <f>IF(C12="",NA(),MATCH($B12&amp;$C12,'Smelter Look-up'!$J:$J,0))</f>
        <v>#N/A</v>
      </c>
      <c r="X12" s="171">
        <f t="shared" ca="1" si="4"/>
        <v>0</v>
      </c>
      <c r="AB12" s="171" t="str">
        <f t="shared" si="5"/>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3"/>
        <v/>
      </c>
      <c r="T13" s="156" t="str">
        <f ca="1">IF(B13="","",IF(ISERROR(MATCH($J13,SorP!$B$1:$B$5661,0)),"",INDIRECT("'SorP'!$A$"&amp;MATCH($J13,SorP!$B$1:$B$5661,0))))</f>
        <v/>
      </c>
      <c r="U13" s="169"/>
      <c r="V13" s="170" t="e">
        <f>IF(C13="",NA(),MATCH($B13&amp;$C13,'Smelter Look-up'!$J:$J,0))</f>
        <v>#N/A</v>
      </c>
      <c r="X13" s="171">
        <f t="shared" ca="1" si="4"/>
        <v>0</v>
      </c>
      <c r="AB13" s="171" t="str">
        <f t="shared" si="5"/>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3"/>
        <v/>
      </c>
      <c r="T14" s="156" t="str">
        <f ca="1">IF(B14="","",IF(ISERROR(MATCH($J14,SorP!$B$1:$B$5661,0)),"",INDIRECT("'SorP'!$A$"&amp;MATCH($J14,SorP!$B$1:$B$5661,0))))</f>
        <v/>
      </c>
      <c r="U14" s="169"/>
      <c r="V14" s="170" t="e">
        <f>IF(C14="",NA(),MATCH($B14&amp;$C14,'Smelter Look-up'!$J:$J,0))</f>
        <v>#N/A</v>
      </c>
      <c r="X14" s="171">
        <f t="shared" ca="1" si="4"/>
        <v>0</v>
      </c>
      <c r="AB14" s="171" t="str">
        <f t="shared" si="5"/>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3"/>
        <v/>
      </c>
      <c r="T15" s="156" t="str">
        <f ca="1">IF(B15="","",IF(ISERROR(MATCH($J15,SorP!$B$1:$B$5661,0)),"",INDIRECT("'SorP'!$A$"&amp;MATCH($J15,SorP!$B$1:$B$5661,0))))</f>
        <v/>
      </c>
      <c r="U15" s="169"/>
      <c r="V15" s="170" t="e">
        <f>IF(C15="",NA(),MATCH($B15&amp;$C15,'Smelter Look-up'!$J:$J,0))</f>
        <v>#N/A</v>
      </c>
      <c r="X15" s="171">
        <f t="shared" ca="1" si="4"/>
        <v>0</v>
      </c>
      <c r="AB15" s="171" t="str">
        <f t="shared" si="5"/>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3"/>
        <v/>
      </c>
      <c r="T16" s="156" t="str">
        <f ca="1">IF(B16="","",IF(ISERROR(MATCH($J16,SorP!$B$1:$B$5661,0)),"",INDIRECT("'SorP'!$A$"&amp;MATCH($J16,SorP!$B$1:$B$5661,0))))</f>
        <v/>
      </c>
      <c r="U16" s="169"/>
      <c r="V16" s="170" t="e">
        <f>IF(C16="",NA(),MATCH($B16&amp;$C16,'Smelter Look-up'!$J:$J,0))</f>
        <v>#N/A</v>
      </c>
      <c r="X16" s="171">
        <f t="shared" ca="1" si="4"/>
        <v>0</v>
      </c>
      <c r="AB16" s="171" t="str">
        <f t="shared" si="5"/>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3"/>
        <v/>
      </c>
      <c r="T17" s="156" t="str">
        <f ca="1">IF(B17="","",IF(ISERROR(MATCH($J17,SorP!$B$1:$B$5661,0)),"",INDIRECT("'SorP'!$A$"&amp;MATCH($J17,SorP!$B$1:$B$5661,0))))</f>
        <v/>
      </c>
      <c r="U17" s="169"/>
      <c r="V17" s="170" t="e">
        <f>IF(C17="",NA(),MATCH($B17&amp;$C17,'Smelter Look-up'!$J:$J,0))</f>
        <v>#N/A</v>
      </c>
      <c r="X17" s="171">
        <f t="shared" ca="1" si="4"/>
        <v>0</v>
      </c>
      <c r="AB17" s="171" t="str">
        <f t="shared" si="5"/>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3"/>
        <v/>
      </c>
      <c r="T18" s="156" t="str">
        <f ca="1">IF(B18="","",IF(ISERROR(MATCH($J18,SorP!$B$1:$B$5661,0)),"",INDIRECT("'SorP'!$A$"&amp;MATCH($J18,SorP!$B$1:$B$5661,0))))</f>
        <v/>
      </c>
      <c r="U18" s="169"/>
      <c r="V18" s="170" t="e">
        <f>IF(C18="",NA(),MATCH($B18&amp;$C18,'Smelter Look-up'!$J:$J,0))</f>
        <v>#N/A</v>
      </c>
      <c r="X18" s="171">
        <f t="shared" ca="1" si="4"/>
        <v>0</v>
      </c>
      <c r="AB18" s="171" t="str">
        <f t="shared" si="5"/>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3"/>
        <v/>
      </c>
      <c r="T19" s="156" t="str">
        <f ca="1">IF(B19="","",IF(ISERROR(MATCH($J19,SorP!$B$1:$B$5661,0)),"",INDIRECT("'SorP'!$A$"&amp;MATCH($J19,SorP!$B$1:$B$5661,0))))</f>
        <v/>
      </c>
      <c r="U19" s="169"/>
      <c r="V19" s="170" t="e">
        <f>IF(C19="",NA(),MATCH($B19&amp;$C19,'Smelter Look-up'!$J:$J,0))</f>
        <v>#N/A</v>
      </c>
      <c r="X19" s="171">
        <f t="shared" ca="1" si="4"/>
        <v>0</v>
      </c>
      <c r="AB19" s="171" t="str">
        <f t="shared" si="5"/>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3"/>
        <v/>
      </c>
      <c r="T20" s="156" t="str">
        <f ca="1">IF(B20="","",IF(ISERROR(MATCH($J20,SorP!$B$1:$B$5661,0)),"",INDIRECT("'SorP'!$A$"&amp;MATCH($J20,SorP!$B$1:$B$5661,0))))</f>
        <v/>
      </c>
      <c r="U20" s="169"/>
      <c r="V20" s="170" t="e">
        <f>IF(C20="",NA(),MATCH($B20&amp;$C20,'Smelter Look-up'!$J:$J,0))</f>
        <v>#N/A</v>
      </c>
      <c r="X20" s="171">
        <f t="shared" ca="1" si="4"/>
        <v>0</v>
      </c>
      <c r="AB20" s="171" t="str">
        <f t="shared" si="5"/>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3"/>
        <v/>
      </c>
      <c r="T21" s="156" t="str">
        <f ca="1">IF(B21="","",IF(ISERROR(MATCH($J21,SorP!$B$1:$B$5661,0)),"",INDIRECT("'SorP'!$A$"&amp;MATCH($J21,SorP!$B$1:$B$5661,0))))</f>
        <v/>
      </c>
      <c r="U21" s="169"/>
      <c r="V21" s="170" t="e">
        <f>IF(C21="",NA(),MATCH($B21&amp;$C21,'Smelter Look-up'!$J:$J,0))</f>
        <v>#N/A</v>
      </c>
      <c r="X21" s="171">
        <f t="shared" ca="1" si="4"/>
        <v>0</v>
      </c>
      <c r="AB21" s="171" t="str">
        <f t="shared" si="5"/>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3"/>
        <v/>
      </c>
      <c r="T22" s="156" t="str">
        <f ca="1">IF(B22="","",IF(ISERROR(MATCH($J22,SorP!$B$1:$B$5661,0)),"",INDIRECT("'SorP'!$A$"&amp;MATCH($J22,SorP!$B$1:$B$5661,0))))</f>
        <v/>
      </c>
      <c r="U22" s="169"/>
      <c r="V22" s="170" t="e">
        <f>IF(C22="",NA(),MATCH($B22&amp;$C22,'Smelter Look-up'!$J:$J,0))</f>
        <v>#N/A</v>
      </c>
      <c r="X22" s="171">
        <f t="shared" ca="1" si="4"/>
        <v>0</v>
      </c>
      <c r="AB22" s="171" t="str">
        <f t="shared" si="5"/>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3"/>
        <v/>
      </c>
      <c r="T23" s="156" t="str">
        <f ca="1">IF(B23="","",IF(ISERROR(MATCH($J23,SorP!$B$1:$B$5661,0)),"",INDIRECT("'SorP'!$A$"&amp;MATCH($J23,SorP!$B$1:$B$5661,0))))</f>
        <v/>
      </c>
      <c r="U23" s="169"/>
      <c r="V23" s="170" t="e">
        <f>IF(C23="",NA(),MATCH($B23&amp;$C23,'Smelter Look-up'!$J:$J,0))</f>
        <v>#N/A</v>
      </c>
      <c r="X23" s="171">
        <f t="shared" ca="1" si="4"/>
        <v>0</v>
      </c>
      <c r="AB23" s="171" t="str">
        <f t="shared" si="5"/>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3"/>
        <v/>
      </c>
      <c r="T24" s="156" t="str">
        <f ca="1">IF(B24="","",IF(ISERROR(MATCH($J24,SorP!$B$1:$B$5661,0)),"",INDIRECT("'SorP'!$A$"&amp;MATCH($J24,SorP!$B$1:$B$5661,0))))</f>
        <v/>
      </c>
      <c r="U24" s="169"/>
      <c r="V24" s="170" t="e">
        <f>IF(C24="",NA(),MATCH($B24&amp;$C24,'Smelter Look-up'!$J:$J,0))</f>
        <v>#N/A</v>
      </c>
      <c r="X24" s="171">
        <f t="shared" ca="1" si="4"/>
        <v>0</v>
      </c>
      <c r="AB24" s="171" t="str">
        <f t="shared" si="5"/>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3"/>
        <v/>
      </c>
      <c r="T25" s="156" t="str">
        <f ca="1">IF(B25="","",IF(ISERROR(MATCH($J25,SorP!$B$1:$B$5661,0)),"",INDIRECT("'SorP'!$A$"&amp;MATCH($J25,SorP!$B$1:$B$5661,0))))</f>
        <v/>
      </c>
      <c r="U25" s="169"/>
      <c r="V25" s="170" t="e">
        <f>IF(C25="",NA(),MATCH($B25&amp;$C25,'Smelter Look-up'!$J:$J,0))</f>
        <v>#N/A</v>
      </c>
      <c r="X25" s="171">
        <f t="shared" ca="1" si="4"/>
        <v>0</v>
      </c>
      <c r="AB25" s="171" t="str">
        <f t="shared" si="5"/>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3"/>
        <v/>
      </c>
      <c r="T26" s="156" t="str">
        <f ca="1">IF(B26="","",IF(ISERROR(MATCH($J26,SorP!$B$1:$B$5661,0)),"",INDIRECT("'SorP'!$A$"&amp;MATCH($J26,SorP!$B$1:$B$5661,0))))</f>
        <v/>
      </c>
      <c r="U26" s="169"/>
      <c r="V26" s="170" t="e">
        <f>IF(C26="",NA(),MATCH($B26&amp;$C26,'Smelter Look-up'!$J:$J,0))</f>
        <v>#N/A</v>
      </c>
      <c r="X26" s="171">
        <f t="shared" ca="1" si="4"/>
        <v>0</v>
      </c>
      <c r="AB26" s="171" t="str">
        <f t="shared" si="5"/>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3"/>
        <v/>
      </c>
      <c r="T27" s="156" t="str">
        <f ca="1">IF(B27="","",IF(ISERROR(MATCH($J27,SorP!$B$1:$B$5661,0)),"",INDIRECT("'SorP'!$A$"&amp;MATCH($J27,SorP!$B$1:$B$5661,0))))</f>
        <v/>
      </c>
      <c r="U27" s="169"/>
      <c r="V27" s="170" t="e">
        <f>IF(C27="",NA(),MATCH($B27&amp;$C27,'Smelter Look-up'!$J:$J,0))</f>
        <v>#N/A</v>
      </c>
      <c r="X27" s="171">
        <f t="shared" ca="1" si="4"/>
        <v>0</v>
      </c>
      <c r="AB27" s="171" t="str">
        <f t="shared" si="5"/>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3"/>
        <v/>
      </c>
      <c r="T28" s="156" t="str">
        <f ca="1">IF(B28="","",IF(ISERROR(MATCH($J28,SorP!$B$1:$B$5661,0)),"",INDIRECT("'SorP'!$A$"&amp;MATCH($J28,SorP!$B$1:$B$5661,0))))</f>
        <v/>
      </c>
      <c r="U28" s="169"/>
      <c r="V28" s="170" t="e">
        <f>IF(C28="",NA(),MATCH($B28&amp;$C28,'Smelter Look-up'!$J:$J,0))</f>
        <v>#N/A</v>
      </c>
      <c r="X28" s="171">
        <f t="shared" ca="1" si="4"/>
        <v>0</v>
      </c>
      <c r="AB28" s="171" t="str">
        <f t="shared" si="5"/>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3"/>
        <v/>
      </c>
      <c r="T29" s="156" t="str">
        <f ca="1">IF(B29="","",IF(ISERROR(MATCH($J29,SorP!$B$1:$B$5661,0)),"",INDIRECT("'SorP'!$A$"&amp;MATCH($J29,SorP!$B$1:$B$5661,0))))</f>
        <v/>
      </c>
      <c r="U29" s="169"/>
      <c r="V29" s="170" t="e">
        <f>IF(C29="",NA(),MATCH($B29&amp;$C29,'Smelter Look-up'!$J:$J,0))</f>
        <v>#N/A</v>
      </c>
      <c r="X29" s="171">
        <f t="shared" ca="1" si="4"/>
        <v>0</v>
      </c>
      <c r="AB29" s="171" t="str">
        <f t="shared" si="5"/>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3"/>
        <v/>
      </c>
      <c r="T30" s="156" t="str">
        <f ca="1">IF(B30="","",IF(ISERROR(MATCH($J30,SorP!$B$1:$B$5661,0)),"",INDIRECT("'SorP'!$A$"&amp;MATCH($J30,SorP!$B$1:$B$5661,0))))</f>
        <v/>
      </c>
      <c r="U30" s="169"/>
      <c r="V30" s="170" t="e">
        <f>IF(C30="",NA(),MATCH($B30&amp;$C30,'Smelter Look-up'!$J:$J,0))</f>
        <v>#N/A</v>
      </c>
      <c r="X30" s="171">
        <f t="shared" ca="1" si="4"/>
        <v>0</v>
      </c>
      <c r="AB30" s="171" t="str">
        <f t="shared" si="5"/>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3"/>
        <v/>
      </c>
      <c r="T31" s="156" t="str">
        <f ca="1">IF(B31="","",IF(ISERROR(MATCH($J31,SorP!$B$1:$B$5661,0)),"",INDIRECT("'SorP'!$A$"&amp;MATCH($J31,SorP!$B$1:$B$5661,0))))</f>
        <v/>
      </c>
      <c r="U31" s="169"/>
      <c r="V31" s="170" t="e">
        <f>IF(C31="",NA(),MATCH($B31&amp;$C31,'Smelter Look-up'!$J:$J,0))</f>
        <v>#N/A</v>
      </c>
      <c r="X31" s="171">
        <f t="shared" ca="1" si="4"/>
        <v>0</v>
      </c>
      <c r="AB31" s="171" t="str">
        <f t="shared" si="5"/>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3"/>
        <v/>
      </c>
      <c r="T32" s="156" t="str">
        <f ca="1">IF(B32="","",IF(ISERROR(MATCH($J32,SorP!$B$1:$B$5661,0)),"",INDIRECT("'SorP'!$A$"&amp;MATCH($J32,SorP!$B$1:$B$5661,0))))</f>
        <v/>
      </c>
      <c r="U32" s="169"/>
      <c r="V32" s="170" t="e">
        <f>IF(C32="",NA(),MATCH($B32&amp;$C32,'Smelter Look-up'!$J:$J,0))</f>
        <v>#N/A</v>
      </c>
      <c r="X32" s="171">
        <f t="shared" ca="1" si="4"/>
        <v>0</v>
      </c>
      <c r="AB32" s="171" t="str">
        <f t="shared" si="5"/>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3"/>
        <v/>
      </c>
      <c r="T33" s="156" t="str">
        <f ca="1">IF(B33="","",IF(ISERROR(MATCH($J33,SorP!$B$1:$B$5661,0)),"",INDIRECT("'SorP'!$A$"&amp;MATCH($J33,SorP!$B$1:$B$5661,0))))</f>
        <v/>
      </c>
      <c r="U33" s="169"/>
      <c r="V33" s="170" t="e">
        <f>IF(C33="",NA(),MATCH($B33&amp;$C33,'Smelter Look-up'!$J:$J,0))</f>
        <v>#N/A</v>
      </c>
      <c r="X33" s="171">
        <f t="shared" ca="1" si="4"/>
        <v>0</v>
      </c>
      <c r="AB33" s="171" t="str">
        <f t="shared" si="5"/>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3"/>
        <v/>
      </c>
      <c r="T34" s="156" t="str">
        <f ca="1">IF(B34="","",IF(ISERROR(MATCH($J34,SorP!$B$1:$B$5661,0)),"",INDIRECT("'SorP'!$A$"&amp;MATCH($J34,SorP!$B$1:$B$5661,0))))</f>
        <v/>
      </c>
      <c r="U34" s="169"/>
      <c r="V34" s="170" t="e">
        <f>IF(C34="",NA(),MATCH($B34&amp;$C34,'Smelter Look-up'!$J:$J,0))</f>
        <v>#N/A</v>
      </c>
      <c r="X34" s="171">
        <f t="shared" ca="1" si="4"/>
        <v>0</v>
      </c>
      <c r="AB34" s="171" t="str">
        <f t="shared" si="5"/>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3"/>
        <v/>
      </c>
      <c r="T35" s="156" t="str">
        <f ca="1">IF(B35="","",IF(ISERROR(MATCH($J35,SorP!$B$1:$B$5661,0)),"",INDIRECT("'SorP'!$A$"&amp;MATCH($J35,SorP!$B$1:$B$5661,0))))</f>
        <v/>
      </c>
      <c r="U35" s="169"/>
      <c r="V35" s="170" t="e">
        <f>IF(C35="",NA(),MATCH($B35&amp;$C35,'Smelter Look-up'!$J:$J,0))</f>
        <v>#N/A</v>
      </c>
      <c r="X35" s="171">
        <f t="shared" ca="1" si="4"/>
        <v>0</v>
      </c>
      <c r="AB35" s="171" t="str">
        <f t="shared" si="5"/>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3"/>
        <v/>
      </c>
      <c r="T36" s="156" t="str">
        <f ca="1">IF(B36="","",IF(ISERROR(MATCH($J36,SorP!$B$1:$B$5661,0)),"",INDIRECT("'SorP'!$A$"&amp;MATCH($J36,SorP!$B$1:$B$5661,0))))</f>
        <v/>
      </c>
      <c r="U36" s="169"/>
      <c r="V36" s="170" t="e">
        <f>IF(C36="",NA(),MATCH($B36&amp;$C36,'Smelter Look-up'!$J:$J,0))</f>
        <v>#N/A</v>
      </c>
      <c r="X36" s="171">
        <f t="shared" ca="1" si="4"/>
        <v>0</v>
      </c>
      <c r="AB36" s="171" t="str">
        <f t="shared" si="5"/>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3"/>
        <v/>
      </c>
      <c r="T37" s="156" t="str">
        <f ca="1">IF(B37="","",IF(ISERROR(MATCH($J37,SorP!$B$1:$B$5661,0)),"",INDIRECT("'SorP'!$A$"&amp;MATCH($J37,SorP!$B$1:$B$5661,0))))</f>
        <v/>
      </c>
      <c r="U37" s="169"/>
      <c r="V37" s="170" t="e">
        <f>IF(C37="",NA(),MATCH($B37&amp;$C37,'Smelter Look-up'!$J:$J,0))</f>
        <v>#N/A</v>
      </c>
      <c r="X37" s="171">
        <f t="shared" ca="1" si="4"/>
        <v>0</v>
      </c>
      <c r="AB37" s="171" t="str">
        <f t="shared" si="5"/>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3"/>
        <v/>
      </c>
      <c r="T38" s="156" t="str">
        <f ca="1">IF(B38="","",IF(ISERROR(MATCH($J38,SorP!$B$1:$B$5661,0)),"",INDIRECT("'SorP'!$A$"&amp;MATCH($J38,SorP!$B$1:$B$5661,0))))</f>
        <v/>
      </c>
      <c r="U38" s="169"/>
      <c r="V38" s="170" t="e">
        <f>IF(C38="",NA(),MATCH($B38&amp;$C38,'Smelter Look-up'!$J:$J,0))</f>
        <v>#N/A</v>
      </c>
      <c r="X38" s="171">
        <f t="shared" ca="1" si="4"/>
        <v>0</v>
      </c>
      <c r="AB38" s="171" t="str">
        <f t="shared" si="5"/>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3"/>
        <v/>
      </c>
      <c r="T39" s="156" t="str">
        <f ca="1">IF(B39="","",IF(ISERROR(MATCH($J39,SorP!$B$1:$B$5661,0)),"",INDIRECT("'SorP'!$A$"&amp;MATCH($J39,SorP!$B$1:$B$5661,0))))</f>
        <v/>
      </c>
      <c r="U39" s="169"/>
      <c r="V39" s="170" t="e">
        <f>IF(C39="",NA(),MATCH($B39&amp;$C39,'Smelter Look-up'!$J:$J,0))</f>
        <v>#N/A</v>
      </c>
      <c r="X39" s="171">
        <f t="shared" ca="1" si="4"/>
        <v>0</v>
      </c>
      <c r="AB39" s="171" t="str">
        <f t="shared" si="5"/>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3"/>
        <v/>
      </c>
      <c r="T40" s="156" t="str">
        <f ca="1">IF(B40="","",IF(ISERROR(MATCH($J40,SorP!$B$1:$B$5661,0)),"",INDIRECT("'SorP'!$A$"&amp;MATCH($J40,SorP!$B$1:$B$5661,0))))</f>
        <v/>
      </c>
      <c r="U40" s="169"/>
      <c r="V40" s="170" t="e">
        <f>IF(C40="",NA(),MATCH($B40&amp;$C40,'Smelter Look-up'!$J:$J,0))</f>
        <v>#N/A</v>
      </c>
      <c r="X40" s="171">
        <f t="shared" ca="1" si="4"/>
        <v>0</v>
      </c>
      <c r="AB40" s="171" t="str">
        <f t="shared" si="5"/>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3"/>
        <v/>
      </c>
      <c r="T41" s="156" t="str">
        <f ca="1">IF(B41="","",IF(ISERROR(MATCH($J41,SorP!$B$1:$B$5661,0)),"",INDIRECT("'SorP'!$A$"&amp;MATCH($J41,SorP!$B$1:$B$5661,0))))</f>
        <v/>
      </c>
      <c r="U41" s="169"/>
      <c r="V41" s="170" t="e">
        <f>IF(C41="",NA(),MATCH($B41&amp;$C41,'Smelter Look-up'!$J:$J,0))</f>
        <v>#N/A</v>
      </c>
      <c r="X41" s="171">
        <f t="shared" ca="1" si="4"/>
        <v>0</v>
      </c>
      <c r="AB41" s="171" t="str">
        <f t="shared" si="5"/>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3"/>
        <v/>
      </c>
      <c r="T42" s="156" t="str">
        <f ca="1">IF(B42="","",IF(ISERROR(MATCH($J42,SorP!$B$1:$B$5661,0)),"",INDIRECT("'SorP'!$A$"&amp;MATCH($J42,SorP!$B$1:$B$5661,0))))</f>
        <v/>
      </c>
      <c r="U42" s="169"/>
      <c r="V42" s="170" t="e">
        <f>IF(C42="",NA(),MATCH($B42&amp;$C42,'Smelter Look-up'!$J:$J,0))</f>
        <v>#N/A</v>
      </c>
      <c r="X42" s="171">
        <f t="shared" ca="1" si="4"/>
        <v>0</v>
      </c>
      <c r="AB42" s="171" t="str">
        <f t="shared" si="5"/>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3"/>
        <v/>
      </c>
      <c r="T43" s="156" t="str">
        <f ca="1">IF(B43="","",IF(ISERROR(MATCH($J43,SorP!$B$1:$B$5661,0)),"",INDIRECT("'SorP'!$A$"&amp;MATCH($J43,SorP!$B$1:$B$5661,0))))</f>
        <v/>
      </c>
      <c r="U43" s="169"/>
      <c r="V43" s="170" t="e">
        <f>IF(C43="",NA(),MATCH($B43&amp;$C43,'Smelter Look-up'!$J:$J,0))</f>
        <v>#N/A</v>
      </c>
      <c r="X43" s="171">
        <f t="shared" ca="1" si="4"/>
        <v>0</v>
      </c>
      <c r="AB43" s="171" t="str">
        <f t="shared" si="5"/>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3"/>
        <v/>
      </c>
      <c r="T44" s="156" t="str">
        <f ca="1">IF(B44="","",IF(ISERROR(MATCH($J44,SorP!$B$1:$B$5661,0)),"",INDIRECT("'SorP'!$A$"&amp;MATCH($J44,SorP!$B$1:$B$5661,0))))</f>
        <v/>
      </c>
      <c r="U44" s="169"/>
      <c r="V44" s="170" t="e">
        <f>IF(C44="",NA(),MATCH($B44&amp;$C44,'Smelter Look-up'!$J:$J,0))</f>
        <v>#N/A</v>
      </c>
      <c r="X44" s="171">
        <f t="shared" ca="1" si="4"/>
        <v>0</v>
      </c>
      <c r="AB44" s="171" t="str">
        <f t="shared" si="5"/>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3"/>
        <v/>
      </c>
      <c r="T45" s="156" t="str">
        <f ca="1">IF(B45="","",IF(ISERROR(MATCH($J45,SorP!$B$1:$B$5661,0)),"",INDIRECT("'SorP'!$A$"&amp;MATCH($J45,SorP!$B$1:$B$5661,0))))</f>
        <v/>
      </c>
      <c r="U45" s="169"/>
      <c r="V45" s="170" t="e">
        <f>IF(C45="",NA(),MATCH($B45&amp;$C45,'Smelter Look-up'!$J:$J,0))</f>
        <v>#N/A</v>
      </c>
      <c r="X45" s="171">
        <f t="shared" ca="1" si="4"/>
        <v>0</v>
      </c>
      <c r="AB45" s="171" t="str">
        <f t="shared" si="5"/>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3"/>
        <v/>
      </c>
      <c r="T46" s="156" t="str">
        <f ca="1">IF(B46="","",IF(ISERROR(MATCH($J46,SorP!$B$1:$B$5661,0)),"",INDIRECT("'SorP'!$A$"&amp;MATCH($J46,SorP!$B$1:$B$5661,0))))</f>
        <v/>
      </c>
      <c r="U46" s="169"/>
      <c r="V46" s="170" t="e">
        <f>IF(C46="",NA(),MATCH($B46&amp;$C46,'Smelter Look-up'!$J:$J,0))</f>
        <v>#N/A</v>
      </c>
      <c r="X46" s="171">
        <f t="shared" ca="1" si="4"/>
        <v>0</v>
      </c>
      <c r="AB46" s="171" t="str">
        <f t="shared" si="5"/>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3"/>
        <v/>
      </c>
      <c r="T47" s="156" t="str">
        <f ca="1">IF(B47="","",IF(ISERROR(MATCH($J47,SorP!$B$1:$B$5661,0)),"",INDIRECT("'SorP'!$A$"&amp;MATCH($J47,SorP!$B$1:$B$5661,0))))</f>
        <v/>
      </c>
      <c r="U47" s="169"/>
      <c r="V47" s="170" t="e">
        <f>IF(C47="",NA(),MATCH($B47&amp;$C47,'Smelter Look-up'!$J:$J,0))</f>
        <v>#N/A</v>
      </c>
      <c r="X47" s="171">
        <f t="shared" ca="1" si="4"/>
        <v>0</v>
      </c>
      <c r="AB47" s="171" t="str">
        <f t="shared" si="5"/>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3"/>
        <v/>
      </c>
      <c r="T48" s="156" t="str">
        <f ca="1">IF(B48="","",IF(ISERROR(MATCH($J48,SorP!$B$1:$B$5661,0)),"",INDIRECT("'SorP'!$A$"&amp;MATCH($J48,SorP!$B$1:$B$5661,0))))</f>
        <v/>
      </c>
      <c r="U48" s="169"/>
      <c r="V48" s="170" t="e">
        <f>IF(C48="",NA(),MATCH($B48&amp;$C48,'Smelter Look-up'!$J:$J,0))</f>
        <v>#N/A</v>
      </c>
      <c r="X48" s="171">
        <f t="shared" ca="1" si="4"/>
        <v>0</v>
      </c>
      <c r="AB48" s="171" t="str">
        <f t="shared" si="5"/>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3"/>
        <v/>
      </c>
      <c r="T49" s="156" t="str">
        <f ca="1">IF(B49="","",IF(ISERROR(MATCH($J49,SorP!$B$1:$B$5661,0)),"",INDIRECT("'SorP'!$A$"&amp;MATCH($J49,SorP!$B$1:$B$5661,0))))</f>
        <v/>
      </c>
      <c r="U49" s="169"/>
      <c r="V49" s="170" t="e">
        <f>IF(C49="",NA(),MATCH($B49&amp;$C49,'Smelter Look-up'!$J:$J,0))</f>
        <v>#N/A</v>
      </c>
      <c r="X49" s="171">
        <f t="shared" ca="1" si="4"/>
        <v>0</v>
      </c>
      <c r="AB49" s="171" t="str">
        <f t="shared" si="5"/>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3"/>
        <v/>
      </c>
      <c r="T50" s="156" t="str">
        <f ca="1">IF(B50="","",IF(ISERROR(MATCH($J50,SorP!$B$1:$B$5661,0)),"",INDIRECT("'SorP'!$A$"&amp;MATCH($J50,SorP!$B$1:$B$5661,0))))</f>
        <v/>
      </c>
      <c r="U50" s="169"/>
      <c r="V50" s="170" t="e">
        <f>IF(C50="",NA(),MATCH($B50&amp;$C50,'Smelter Look-up'!$J:$J,0))</f>
        <v>#N/A</v>
      </c>
      <c r="X50" s="171">
        <f t="shared" ca="1" si="4"/>
        <v>0</v>
      </c>
      <c r="AB50" s="171" t="str">
        <f t="shared" si="5"/>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3"/>
        <v/>
      </c>
      <c r="T51" s="156" t="str">
        <f ca="1">IF(B51="","",IF(ISERROR(MATCH($J51,SorP!$B$1:$B$5661,0)),"",INDIRECT("'SorP'!$A$"&amp;MATCH($J51,SorP!$B$1:$B$5661,0))))</f>
        <v/>
      </c>
      <c r="U51" s="169"/>
      <c r="V51" s="170" t="e">
        <f>IF(C51="",NA(),MATCH($B51&amp;$C51,'Smelter Look-up'!$J:$J,0))</f>
        <v>#N/A</v>
      </c>
      <c r="X51" s="171">
        <f t="shared" ca="1" si="4"/>
        <v>0</v>
      </c>
      <c r="AB51" s="171" t="str">
        <f t="shared" si="5"/>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3"/>
        <v/>
      </c>
      <c r="T52" s="156" t="str">
        <f ca="1">IF(B52="","",IF(ISERROR(MATCH($J52,SorP!$B$1:$B$5661,0)),"",INDIRECT("'SorP'!$A$"&amp;MATCH($J52,SorP!$B$1:$B$5661,0))))</f>
        <v/>
      </c>
      <c r="U52" s="169"/>
      <c r="V52" s="170" t="e">
        <f>IF(C52="",NA(),MATCH($B52&amp;$C52,'Smelter Look-up'!$J:$J,0))</f>
        <v>#N/A</v>
      </c>
      <c r="X52" s="171">
        <f t="shared" ca="1" si="4"/>
        <v>0</v>
      </c>
      <c r="AB52" s="171" t="str">
        <f t="shared" si="5"/>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3"/>
        <v/>
      </c>
      <c r="T53" s="156" t="str">
        <f ca="1">IF(B53="","",IF(ISERROR(MATCH($J53,SorP!$B$1:$B$5661,0)),"",INDIRECT("'SorP'!$A$"&amp;MATCH($J53,SorP!$B$1:$B$5661,0))))</f>
        <v/>
      </c>
      <c r="U53" s="169"/>
      <c r="V53" s="170" t="e">
        <f>IF(C53="",NA(),MATCH($B53&amp;$C53,'Smelter Look-up'!$J:$J,0))</f>
        <v>#N/A</v>
      </c>
      <c r="X53" s="171">
        <f t="shared" ca="1" si="4"/>
        <v>0</v>
      </c>
      <c r="AB53" s="171" t="str">
        <f t="shared" si="5"/>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3"/>
        <v/>
      </c>
      <c r="T54" s="156" t="str">
        <f ca="1">IF(B54="","",IF(ISERROR(MATCH($J54,SorP!$B$1:$B$5661,0)),"",INDIRECT("'SorP'!$A$"&amp;MATCH($J54,SorP!$B$1:$B$5661,0))))</f>
        <v/>
      </c>
      <c r="U54" s="169"/>
      <c r="V54" s="170" t="e">
        <f>IF(C54="",NA(),MATCH($B54&amp;$C54,'Smelter Look-up'!$J:$J,0))</f>
        <v>#N/A</v>
      </c>
      <c r="X54" s="171">
        <f t="shared" ca="1" si="4"/>
        <v>0</v>
      </c>
      <c r="AB54" s="171" t="str">
        <f t="shared" si="5"/>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3"/>
        <v/>
      </c>
      <c r="T55" s="156" t="str">
        <f ca="1">IF(B55="","",IF(ISERROR(MATCH($J55,SorP!$B$1:$B$5661,0)),"",INDIRECT("'SorP'!$A$"&amp;MATCH($J55,SorP!$B$1:$B$5661,0))))</f>
        <v/>
      </c>
      <c r="U55" s="169"/>
      <c r="V55" s="170" t="e">
        <f>IF(C55="",NA(),MATCH($B55&amp;$C55,'Smelter Look-up'!$J:$J,0))</f>
        <v>#N/A</v>
      </c>
      <c r="X55" s="171">
        <f t="shared" ca="1" si="4"/>
        <v>0</v>
      </c>
      <c r="AB55" s="171" t="str">
        <f t="shared" si="5"/>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3"/>
        <v/>
      </c>
      <c r="T56" s="156" t="str">
        <f ca="1">IF(B56="","",IF(ISERROR(MATCH($J56,SorP!$B$1:$B$5661,0)),"",INDIRECT("'SorP'!$A$"&amp;MATCH($J56,SorP!$B$1:$B$5661,0))))</f>
        <v/>
      </c>
      <c r="U56" s="169"/>
      <c r="V56" s="170" t="e">
        <f>IF(C56="",NA(),MATCH($B56&amp;$C56,'Smelter Look-up'!$J:$J,0))</f>
        <v>#N/A</v>
      </c>
      <c r="X56" s="171">
        <f t="shared" ca="1" si="4"/>
        <v>0</v>
      </c>
      <c r="AB56" s="171" t="str">
        <f t="shared" si="5"/>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3"/>
        <v/>
      </c>
      <c r="T57" s="156" t="str">
        <f ca="1">IF(B57="","",IF(ISERROR(MATCH($J57,SorP!$B$1:$B$5661,0)),"",INDIRECT("'SorP'!$A$"&amp;MATCH($J57,SorP!$B$1:$B$5661,0))))</f>
        <v/>
      </c>
      <c r="U57" s="169"/>
      <c r="V57" s="170" t="e">
        <f>IF(C57="",NA(),MATCH($B57&amp;$C57,'Smelter Look-up'!$J:$J,0))</f>
        <v>#N/A</v>
      </c>
      <c r="X57" s="171">
        <f t="shared" ca="1" si="4"/>
        <v>0</v>
      </c>
      <c r="AB57" s="171" t="str">
        <f t="shared" si="5"/>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3"/>
        <v/>
      </c>
      <c r="T58" s="156" t="str">
        <f ca="1">IF(B58="","",IF(ISERROR(MATCH($J58,SorP!$B$1:$B$5661,0)),"",INDIRECT("'SorP'!$A$"&amp;MATCH($J58,SorP!$B$1:$B$5661,0))))</f>
        <v/>
      </c>
      <c r="U58" s="169"/>
      <c r="V58" s="170" t="e">
        <f>IF(C58="",NA(),MATCH($B58&amp;$C58,'Smelter Look-up'!$J:$J,0))</f>
        <v>#N/A</v>
      </c>
      <c r="X58" s="171">
        <f t="shared" ca="1" si="4"/>
        <v>0</v>
      </c>
      <c r="AB58" s="171" t="str">
        <f t="shared" si="5"/>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3"/>
        <v/>
      </c>
      <c r="T59" s="156" t="str">
        <f ca="1">IF(B59="","",IF(ISERROR(MATCH($J59,SorP!$B$1:$B$5661,0)),"",INDIRECT("'SorP'!$A$"&amp;MATCH($J59,SorP!$B$1:$B$5661,0))))</f>
        <v/>
      </c>
      <c r="U59" s="169"/>
      <c r="V59" s="170" t="e">
        <f>IF(C59="",NA(),MATCH($B59&amp;$C59,'Smelter Look-up'!$J:$J,0))</f>
        <v>#N/A</v>
      </c>
      <c r="X59" s="171">
        <f t="shared" ca="1" si="4"/>
        <v>0</v>
      </c>
      <c r="AB59" s="171" t="str">
        <f t="shared" si="5"/>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3"/>
        <v/>
      </c>
      <c r="T60" s="156" t="str">
        <f ca="1">IF(B60="","",IF(ISERROR(MATCH($J60,SorP!$B$1:$B$5661,0)),"",INDIRECT("'SorP'!$A$"&amp;MATCH($J60,SorP!$B$1:$B$5661,0))))</f>
        <v/>
      </c>
      <c r="U60" s="169"/>
      <c r="V60" s="170" t="e">
        <f>IF(C60="",NA(),MATCH($B60&amp;$C60,'Smelter Look-up'!$J:$J,0))</f>
        <v>#N/A</v>
      </c>
      <c r="X60" s="171">
        <f t="shared" ca="1" si="4"/>
        <v>0</v>
      </c>
      <c r="AB60" s="171" t="str">
        <f t="shared" si="5"/>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3"/>
        <v/>
      </c>
      <c r="T61" s="156" t="str">
        <f ca="1">IF(B61="","",IF(ISERROR(MATCH($J61,SorP!$B$1:$B$5661,0)),"",INDIRECT("'SorP'!$A$"&amp;MATCH($J61,SorP!$B$1:$B$5661,0))))</f>
        <v/>
      </c>
      <c r="U61" s="169"/>
      <c r="V61" s="170" t="e">
        <f>IF(C61="",NA(),MATCH($B61&amp;$C61,'Smelter Look-up'!$J:$J,0))</f>
        <v>#N/A</v>
      </c>
      <c r="X61" s="171">
        <f t="shared" ca="1" si="4"/>
        <v>0</v>
      </c>
      <c r="AB61" s="171" t="str">
        <f t="shared" si="5"/>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3"/>
        <v/>
      </c>
      <c r="T62" s="156" t="str">
        <f ca="1">IF(B62="","",IF(ISERROR(MATCH($J62,SorP!$B$1:$B$5661,0)),"",INDIRECT("'SorP'!$A$"&amp;MATCH($J62,SorP!$B$1:$B$5661,0))))</f>
        <v/>
      </c>
      <c r="U62" s="169"/>
      <c r="V62" s="170" t="e">
        <f>IF(C62="",NA(),MATCH($B62&amp;$C62,'Smelter Look-up'!$J:$J,0))</f>
        <v>#N/A</v>
      </c>
      <c r="X62" s="171">
        <f t="shared" ca="1" si="4"/>
        <v>0</v>
      </c>
      <c r="AB62" s="171" t="str">
        <f t="shared" si="5"/>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3"/>
        <v/>
      </c>
      <c r="T63" s="156" t="str">
        <f ca="1">IF(B63="","",IF(ISERROR(MATCH($J63,SorP!$B$1:$B$5661,0)),"",INDIRECT("'SorP'!$A$"&amp;MATCH($J63,SorP!$B$1:$B$5661,0))))</f>
        <v/>
      </c>
      <c r="U63" s="169"/>
      <c r="V63" s="170" t="e">
        <f>IF(C63="",NA(),MATCH($B63&amp;$C63,'Smelter Look-up'!$J:$J,0))</f>
        <v>#N/A</v>
      </c>
      <c r="X63" s="171">
        <f t="shared" ref="X63:X126" ca="1" si="6">IF(AND(C63="Smelter not listed",OR(LEN(D63)=0,LEN(E63)=0)),1,0)</f>
        <v>0</v>
      </c>
      <c r="AB63" s="171" t="str">
        <f t="shared" ref="AB63:AB126" si="7">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8">IF(B64="","",IF(ISERROR(MATCH($E64,CL,0)),"Unknown",INDIRECT("'C'!$A$"&amp;MATCH($E64,CL,0)+1)))</f>
        <v/>
      </c>
      <c r="T64" s="156" t="str">
        <f ca="1">IF(B64="","",IF(ISERROR(MATCH($J64,SorP!$B$1:$B$5661,0)),"",INDIRECT("'SorP'!$A$"&amp;MATCH($J64,SorP!$B$1:$B$5661,0))))</f>
        <v/>
      </c>
      <c r="U64" s="169"/>
      <c r="V64" s="170" t="e">
        <f>IF(C64="",NA(),MATCH($B64&amp;$C64,'Smelter Look-up'!$J:$J,0))</f>
        <v>#N/A</v>
      </c>
      <c r="X64" s="171">
        <f t="shared" ca="1" si="6"/>
        <v>0</v>
      </c>
      <c r="AB64" s="171" t="str">
        <f t="shared" si="7"/>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8"/>
        <v/>
      </c>
      <c r="T65" s="156" t="str">
        <f ca="1">IF(B65="","",IF(ISERROR(MATCH($J65,SorP!$B$1:$B$5661,0)),"",INDIRECT("'SorP'!$A$"&amp;MATCH($J65,SorP!$B$1:$B$5661,0))))</f>
        <v/>
      </c>
      <c r="U65" s="169"/>
      <c r="V65" s="170" t="e">
        <f>IF(C65="",NA(),MATCH($B65&amp;$C65,'Smelter Look-up'!$J:$J,0))</f>
        <v>#N/A</v>
      </c>
      <c r="X65" s="171">
        <f t="shared" ca="1" si="6"/>
        <v>0</v>
      </c>
      <c r="AB65" s="171" t="str">
        <f t="shared" si="7"/>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8"/>
        <v/>
      </c>
      <c r="T66" s="156" t="str">
        <f ca="1">IF(B66="","",IF(ISERROR(MATCH($J66,SorP!$B$1:$B$5661,0)),"",INDIRECT("'SorP'!$A$"&amp;MATCH($J66,SorP!$B$1:$B$5661,0))))</f>
        <v/>
      </c>
      <c r="U66" s="169"/>
      <c r="V66" s="170" t="e">
        <f>IF(C66="",NA(),MATCH($B66&amp;$C66,'Smelter Look-up'!$J:$J,0))</f>
        <v>#N/A</v>
      </c>
      <c r="X66" s="171">
        <f t="shared" ca="1" si="6"/>
        <v>0</v>
      </c>
      <c r="AB66" s="171" t="str">
        <f t="shared" si="7"/>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8"/>
        <v/>
      </c>
      <c r="T67" s="156" t="str">
        <f ca="1">IF(B67="","",IF(ISERROR(MATCH($J67,SorP!$B$1:$B$5661,0)),"",INDIRECT("'SorP'!$A$"&amp;MATCH($J67,SorP!$B$1:$B$5661,0))))</f>
        <v/>
      </c>
      <c r="U67" s="169"/>
      <c r="V67" s="170" t="e">
        <f>IF(C67="",NA(),MATCH($B67&amp;$C67,'Smelter Look-up'!$J:$J,0))</f>
        <v>#N/A</v>
      </c>
      <c r="X67" s="171">
        <f t="shared" ca="1" si="6"/>
        <v>0</v>
      </c>
      <c r="AB67" s="171" t="str">
        <f t="shared" si="7"/>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8"/>
        <v/>
      </c>
      <c r="T68" s="156" t="str">
        <f ca="1">IF(B68="","",IF(ISERROR(MATCH($J68,SorP!$B$1:$B$5661,0)),"",INDIRECT("'SorP'!$A$"&amp;MATCH($J68,SorP!$B$1:$B$5661,0))))</f>
        <v/>
      </c>
      <c r="U68" s="169"/>
      <c r="V68" s="170" t="e">
        <f>IF(C68="",NA(),MATCH($B68&amp;$C68,'Smelter Look-up'!$J:$J,0))</f>
        <v>#N/A</v>
      </c>
      <c r="X68" s="171">
        <f t="shared" ca="1" si="6"/>
        <v>0</v>
      </c>
      <c r="AB68" s="171" t="str">
        <f t="shared" si="7"/>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8"/>
        <v/>
      </c>
      <c r="T69" s="156" t="str">
        <f ca="1">IF(B69="","",IF(ISERROR(MATCH($J69,SorP!$B$1:$B$5661,0)),"",INDIRECT("'SorP'!$A$"&amp;MATCH($J69,SorP!$B$1:$B$5661,0))))</f>
        <v/>
      </c>
      <c r="U69" s="169"/>
      <c r="V69" s="170" t="e">
        <f>IF(C69="",NA(),MATCH($B69&amp;$C69,'Smelter Look-up'!$J:$J,0))</f>
        <v>#N/A</v>
      </c>
      <c r="X69" s="171">
        <f t="shared" ca="1" si="6"/>
        <v>0</v>
      </c>
      <c r="AB69" s="171" t="str">
        <f t="shared" si="7"/>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8"/>
        <v/>
      </c>
      <c r="T70" s="156" t="str">
        <f ca="1">IF(B70="","",IF(ISERROR(MATCH($J70,SorP!$B$1:$B$5661,0)),"",INDIRECT("'SorP'!$A$"&amp;MATCH($J70,SorP!$B$1:$B$5661,0))))</f>
        <v/>
      </c>
      <c r="U70" s="169"/>
      <c r="V70" s="170" t="e">
        <f>IF(C70="",NA(),MATCH($B70&amp;$C70,'Smelter Look-up'!$J:$J,0))</f>
        <v>#N/A</v>
      </c>
      <c r="X70" s="171">
        <f t="shared" ca="1" si="6"/>
        <v>0</v>
      </c>
      <c r="AB70" s="171" t="str">
        <f t="shared" si="7"/>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8"/>
        <v/>
      </c>
      <c r="T71" s="156" t="str">
        <f ca="1">IF(B71="","",IF(ISERROR(MATCH($J71,SorP!$B$1:$B$5661,0)),"",INDIRECT("'SorP'!$A$"&amp;MATCH($J71,SorP!$B$1:$B$5661,0))))</f>
        <v/>
      </c>
      <c r="U71" s="169"/>
      <c r="V71" s="170" t="e">
        <f>IF(C71="",NA(),MATCH($B71&amp;$C71,'Smelter Look-up'!$J:$J,0))</f>
        <v>#N/A</v>
      </c>
      <c r="X71" s="171">
        <f t="shared" ca="1" si="6"/>
        <v>0</v>
      </c>
      <c r="AB71" s="171" t="str">
        <f t="shared" si="7"/>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8"/>
        <v/>
      </c>
      <c r="T72" s="156" t="str">
        <f ca="1">IF(B72="","",IF(ISERROR(MATCH($J72,SorP!$B$1:$B$5661,0)),"",INDIRECT("'SorP'!$A$"&amp;MATCH($J72,SorP!$B$1:$B$5661,0))))</f>
        <v/>
      </c>
      <c r="U72" s="169"/>
      <c r="V72" s="170" t="e">
        <f>IF(C72="",NA(),MATCH($B72&amp;$C72,'Smelter Look-up'!$J:$J,0))</f>
        <v>#N/A</v>
      </c>
      <c r="X72" s="171">
        <f t="shared" ca="1" si="6"/>
        <v>0</v>
      </c>
      <c r="AB72" s="171" t="str">
        <f t="shared" si="7"/>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8"/>
        <v/>
      </c>
      <c r="T73" s="156" t="str">
        <f ca="1">IF(B73="","",IF(ISERROR(MATCH($J73,SorP!$B$1:$B$5661,0)),"",INDIRECT("'SorP'!$A$"&amp;MATCH($J73,SorP!$B$1:$B$5661,0))))</f>
        <v/>
      </c>
      <c r="U73" s="169"/>
      <c r="V73" s="170" t="e">
        <f>IF(C73="",NA(),MATCH($B73&amp;$C73,'Smelter Look-up'!$J:$J,0))</f>
        <v>#N/A</v>
      </c>
      <c r="X73" s="171">
        <f t="shared" ca="1" si="6"/>
        <v>0</v>
      </c>
      <c r="AB73" s="171" t="str">
        <f t="shared" si="7"/>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8"/>
        <v/>
      </c>
      <c r="T74" s="156" t="str">
        <f ca="1">IF(B74="","",IF(ISERROR(MATCH($J74,SorP!$B$1:$B$5661,0)),"",INDIRECT("'SorP'!$A$"&amp;MATCH($J74,SorP!$B$1:$B$5661,0))))</f>
        <v/>
      </c>
      <c r="U74" s="169"/>
      <c r="V74" s="170" t="e">
        <f>IF(C74="",NA(),MATCH($B74&amp;$C74,'Smelter Look-up'!$J:$J,0))</f>
        <v>#N/A</v>
      </c>
      <c r="X74" s="171">
        <f t="shared" ca="1" si="6"/>
        <v>0</v>
      </c>
      <c r="AB74" s="171" t="str">
        <f t="shared" si="7"/>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8"/>
        <v/>
      </c>
      <c r="T75" s="156" t="str">
        <f ca="1">IF(B75="","",IF(ISERROR(MATCH($J75,SorP!$B$1:$B$5661,0)),"",INDIRECT("'SorP'!$A$"&amp;MATCH($J75,SorP!$B$1:$B$5661,0))))</f>
        <v/>
      </c>
      <c r="U75" s="169"/>
      <c r="V75" s="170" t="e">
        <f>IF(C75="",NA(),MATCH($B75&amp;$C75,'Smelter Look-up'!$J:$J,0))</f>
        <v>#N/A</v>
      </c>
      <c r="X75" s="171">
        <f t="shared" ca="1" si="6"/>
        <v>0</v>
      </c>
      <c r="AB75" s="171" t="str">
        <f t="shared" si="7"/>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8"/>
        <v/>
      </c>
      <c r="T76" s="156" t="str">
        <f ca="1">IF(B76="","",IF(ISERROR(MATCH($J76,SorP!$B$1:$B$5661,0)),"",INDIRECT("'SorP'!$A$"&amp;MATCH($J76,SorP!$B$1:$B$5661,0))))</f>
        <v/>
      </c>
      <c r="U76" s="169"/>
      <c r="V76" s="170" t="e">
        <f>IF(C76="",NA(),MATCH($B76&amp;$C76,'Smelter Look-up'!$J:$J,0))</f>
        <v>#N/A</v>
      </c>
      <c r="X76" s="171">
        <f t="shared" ca="1" si="6"/>
        <v>0</v>
      </c>
      <c r="AB76" s="171" t="str">
        <f t="shared" si="7"/>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8"/>
        <v/>
      </c>
      <c r="T77" s="156" t="str">
        <f ca="1">IF(B77="","",IF(ISERROR(MATCH($J77,SorP!$B$1:$B$5661,0)),"",INDIRECT("'SorP'!$A$"&amp;MATCH($J77,SorP!$B$1:$B$5661,0))))</f>
        <v/>
      </c>
      <c r="U77" s="169"/>
      <c r="V77" s="170" t="e">
        <f>IF(C77="",NA(),MATCH($B77&amp;$C77,'Smelter Look-up'!$J:$J,0))</f>
        <v>#N/A</v>
      </c>
      <c r="X77" s="171">
        <f t="shared" ca="1" si="6"/>
        <v>0</v>
      </c>
      <c r="AB77" s="171" t="str">
        <f t="shared" si="7"/>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8"/>
        <v/>
      </c>
      <c r="T78" s="156" t="str">
        <f ca="1">IF(B78="","",IF(ISERROR(MATCH($J78,SorP!$B$1:$B$5661,0)),"",INDIRECT("'SorP'!$A$"&amp;MATCH($J78,SorP!$B$1:$B$5661,0))))</f>
        <v/>
      </c>
      <c r="U78" s="169"/>
      <c r="V78" s="170" t="e">
        <f>IF(C78="",NA(),MATCH($B78&amp;$C78,'Smelter Look-up'!$J:$J,0))</f>
        <v>#N/A</v>
      </c>
      <c r="X78" s="171">
        <f t="shared" ca="1" si="6"/>
        <v>0</v>
      </c>
      <c r="AB78" s="171" t="str">
        <f t="shared" si="7"/>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8"/>
        <v/>
      </c>
      <c r="T79" s="156" t="str">
        <f ca="1">IF(B79="","",IF(ISERROR(MATCH($J79,SorP!$B$1:$B$5661,0)),"",INDIRECT("'SorP'!$A$"&amp;MATCH($J79,SorP!$B$1:$B$5661,0))))</f>
        <v/>
      </c>
      <c r="U79" s="169"/>
      <c r="V79" s="170" t="e">
        <f>IF(C79="",NA(),MATCH($B79&amp;$C79,'Smelter Look-up'!$J:$J,0))</f>
        <v>#N/A</v>
      </c>
      <c r="X79" s="171">
        <f t="shared" ca="1" si="6"/>
        <v>0</v>
      </c>
      <c r="AB79" s="171" t="str">
        <f t="shared" si="7"/>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8"/>
        <v/>
      </c>
      <c r="T80" s="156" t="str">
        <f ca="1">IF(B80="","",IF(ISERROR(MATCH($J80,SorP!$B$1:$B$5661,0)),"",INDIRECT("'SorP'!$A$"&amp;MATCH($J80,SorP!$B$1:$B$5661,0))))</f>
        <v/>
      </c>
      <c r="U80" s="169"/>
      <c r="V80" s="170" t="e">
        <f>IF(C80="",NA(),MATCH($B80&amp;$C80,'Smelter Look-up'!$J:$J,0))</f>
        <v>#N/A</v>
      </c>
      <c r="X80" s="171">
        <f t="shared" ca="1" si="6"/>
        <v>0</v>
      </c>
      <c r="AB80" s="171" t="str">
        <f t="shared" si="7"/>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8"/>
        <v/>
      </c>
      <c r="T81" s="156" t="str">
        <f ca="1">IF(B81="","",IF(ISERROR(MATCH($J81,SorP!$B$1:$B$5661,0)),"",INDIRECT("'SorP'!$A$"&amp;MATCH($J81,SorP!$B$1:$B$5661,0))))</f>
        <v/>
      </c>
      <c r="U81" s="169"/>
      <c r="V81" s="170" t="e">
        <f>IF(C81="",NA(),MATCH($B81&amp;$C81,'Smelter Look-up'!$J:$J,0))</f>
        <v>#N/A</v>
      </c>
      <c r="X81" s="171">
        <f t="shared" ca="1" si="6"/>
        <v>0</v>
      </c>
      <c r="AB81" s="171" t="str">
        <f t="shared" si="7"/>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8"/>
        <v/>
      </c>
      <c r="T82" s="156" t="str">
        <f ca="1">IF(B82="","",IF(ISERROR(MATCH($J82,SorP!$B$1:$B$5661,0)),"",INDIRECT("'SorP'!$A$"&amp;MATCH($J82,SorP!$B$1:$B$5661,0))))</f>
        <v/>
      </c>
      <c r="U82" s="169"/>
      <c r="V82" s="170" t="e">
        <f>IF(C82="",NA(),MATCH($B82&amp;$C82,'Smelter Look-up'!$J:$J,0))</f>
        <v>#N/A</v>
      </c>
      <c r="X82" s="171">
        <f t="shared" ca="1" si="6"/>
        <v>0</v>
      </c>
      <c r="AB82" s="171" t="str">
        <f t="shared" si="7"/>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8"/>
        <v/>
      </c>
      <c r="T83" s="156" t="str">
        <f ca="1">IF(B83="","",IF(ISERROR(MATCH($J83,SorP!$B$1:$B$5661,0)),"",INDIRECT("'SorP'!$A$"&amp;MATCH($J83,SorP!$B$1:$B$5661,0))))</f>
        <v/>
      </c>
      <c r="U83" s="169"/>
      <c r="V83" s="170" t="e">
        <f>IF(C83="",NA(),MATCH($B83&amp;$C83,'Smelter Look-up'!$J:$J,0))</f>
        <v>#N/A</v>
      </c>
      <c r="X83" s="171">
        <f t="shared" ca="1" si="6"/>
        <v>0</v>
      </c>
      <c r="AB83" s="171" t="str">
        <f t="shared" si="7"/>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8"/>
        <v/>
      </c>
      <c r="T84" s="156" t="str">
        <f ca="1">IF(B84="","",IF(ISERROR(MATCH($J84,SorP!$B$1:$B$5661,0)),"",INDIRECT("'SorP'!$A$"&amp;MATCH($J84,SorP!$B$1:$B$5661,0))))</f>
        <v/>
      </c>
      <c r="U84" s="169"/>
      <c r="V84" s="170" t="e">
        <f>IF(C84="",NA(),MATCH($B84&amp;$C84,'Smelter Look-up'!$J:$J,0))</f>
        <v>#N/A</v>
      </c>
      <c r="X84" s="171">
        <f t="shared" ca="1" si="6"/>
        <v>0</v>
      </c>
      <c r="AB84" s="171" t="str">
        <f t="shared" si="7"/>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8"/>
        <v/>
      </c>
      <c r="T85" s="156" t="str">
        <f ca="1">IF(B85="","",IF(ISERROR(MATCH($J85,SorP!$B$1:$B$5661,0)),"",INDIRECT("'SorP'!$A$"&amp;MATCH($J85,SorP!$B$1:$B$5661,0))))</f>
        <v/>
      </c>
      <c r="U85" s="169"/>
      <c r="V85" s="170" t="e">
        <f>IF(C85="",NA(),MATCH($B85&amp;$C85,'Smelter Look-up'!$J:$J,0))</f>
        <v>#N/A</v>
      </c>
      <c r="X85" s="171">
        <f t="shared" ca="1" si="6"/>
        <v>0</v>
      </c>
      <c r="AB85" s="171" t="str">
        <f t="shared" si="7"/>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8"/>
        <v/>
      </c>
      <c r="T86" s="156" t="str">
        <f ca="1">IF(B86="","",IF(ISERROR(MATCH($J86,SorP!$B$1:$B$5661,0)),"",INDIRECT("'SorP'!$A$"&amp;MATCH($J86,SorP!$B$1:$B$5661,0))))</f>
        <v/>
      </c>
      <c r="U86" s="169"/>
      <c r="V86" s="170" t="e">
        <f>IF(C86="",NA(),MATCH($B86&amp;$C86,'Smelter Look-up'!$J:$J,0))</f>
        <v>#N/A</v>
      </c>
      <c r="X86" s="171">
        <f t="shared" ca="1" si="6"/>
        <v>0</v>
      </c>
      <c r="AB86" s="171" t="str">
        <f t="shared" si="7"/>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8"/>
        <v/>
      </c>
      <c r="T87" s="156" t="str">
        <f ca="1">IF(B87="","",IF(ISERROR(MATCH($J87,SorP!$B$1:$B$5661,0)),"",INDIRECT("'SorP'!$A$"&amp;MATCH($J87,SorP!$B$1:$B$5661,0))))</f>
        <v/>
      </c>
      <c r="U87" s="169"/>
      <c r="V87" s="170" t="e">
        <f>IF(C87="",NA(),MATCH($B87&amp;$C87,'Smelter Look-up'!$J:$J,0))</f>
        <v>#N/A</v>
      </c>
      <c r="X87" s="171">
        <f t="shared" ca="1" si="6"/>
        <v>0</v>
      </c>
      <c r="AB87" s="171" t="str">
        <f t="shared" si="7"/>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8"/>
        <v/>
      </c>
      <c r="T88" s="156" t="str">
        <f ca="1">IF(B88="","",IF(ISERROR(MATCH($J88,SorP!$B$1:$B$5661,0)),"",INDIRECT("'SorP'!$A$"&amp;MATCH($J88,SorP!$B$1:$B$5661,0))))</f>
        <v/>
      </c>
      <c r="U88" s="169"/>
      <c r="V88" s="170" t="e">
        <f>IF(C88="",NA(),MATCH($B88&amp;$C88,'Smelter Look-up'!$J:$J,0))</f>
        <v>#N/A</v>
      </c>
      <c r="X88" s="171">
        <f t="shared" ca="1" si="6"/>
        <v>0</v>
      </c>
      <c r="AB88" s="171" t="str">
        <f t="shared" si="7"/>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8"/>
        <v/>
      </c>
      <c r="T89" s="156" t="str">
        <f ca="1">IF(B89="","",IF(ISERROR(MATCH($J89,SorP!$B$1:$B$5661,0)),"",INDIRECT("'SorP'!$A$"&amp;MATCH($J89,SorP!$B$1:$B$5661,0))))</f>
        <v/>
      </c>
      <c r="U89" s="169"/>
      <c r="V89" s="170" t="e">
        <f>IF(C89="",NA(),MATCH($B89&amp;$C89,'Smelter Look-up'!$J:$J,0))</f>
        <v>#N/A</v>
      </c>
      <c r="X89" s="171">
        <f t="shared" ca="1" si="6"/>
        <v>0</v>
      </c>
      <c r="AB89" s="171" t="str">
        <f t="shared" si="7"/>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8"/>
        <v/>
      </c>
      <c r="T90" s="156" t="str">
        <f ca="1">IF(B90="","",IF(ISERROR(MATCH($J90,SorP!$B$1:$B$5661,0)),"",INDIRECT("'SorP'!$A$"&amp;MATCH($J90,SorP!$B$1:$B$5661,0))))</f>
        <v/>
      </c>
      <c r="U90" s="169"/>
      <c r="V90" s="170" t="e">
        <f>IF(C90="",NA(),MATCH($B90&amp;$C90,'Smelter Look-up'!$J:$J,0))</f>
        <v>#N/A</v>
      </c>
      <c r="X90" s="171">
        <f t="shared" ca="1" si="6"/>
        <v>0</v>
      </c>
      <c r="AB90" s="171" t="str">
        <f t="shared" si="7"/>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8"/>
        <v/>
      </c>
      <c r="T91" s="156" t="str">
        <f ca="1">IF(B91="","",IF(ISERROR(MATCH($J91,SorP!$B$1:$B$5661,0)),"",INDIRECT("'SorP'!$A$"&amp;MATCH($J91,SorP!$B$1:$B$5661,0))))</f>
        <v/>
      </c>
      <c r="U91" s="169"/>
      <c r="V91" s="170" t="e">
        <f>IF(C91="",NA(),MATCH($B91&amp;$C91,'Smelter Look-up'!$J:$J,0))</f>
        <v>#N/A</v>
      </c>
      <c r="X91" s="171">
        <f t="shared" ca="1" si="6"/>
        <v>0</v>
      </c>
      <c r="AB91" s="171" t="str">
        <f t="shared" si="7"/>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8"/>
        <v/>
      </c>
      <c r="T92" s="156" t="str">
        <f ca="1">IF(B92="","",IF(ISERROR(MATCH($J92,SorP!$B$1:$B$5661,0)),"",INDIRECT("'SorP'!$A$"&amp;MATCH($J92,SorP!$B$1:$B$5661,0))))</f>
        <v/>
      </c>
      <c r="U92" s="169"/>
      <c r="V92" s="170" t="e">
        <f>IF(C92="",NA(),MATCH($B92&amp;$C92,'Smelter Look-up'!$J:$J,0))</f>
        <v>#N/A</v>
      </c>
      <c r="X92" s="171">
        <f t="shared" ca="1" si="6"/>
        <v>0</v>
      </c>
      <c r="AB92" s="171" t="str">
        <f t="shared" si="7"/>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8"/>
        <v/>
      </c>
      <c r="T93" s="156" t="str">
        <f ca="1">IF(B93="","",IF(ISERROR(MATCH($J93,SorP!$B$1:$B$5661,0)),"",INDIRECT("'SorP'!$A$"&amp;MATCH($J93,SorP!$B$1:$B$5661,0))))</f>
        <v/>
      </c>
      <c r="U93" s="169"/>
      <c r="V93" s="170" t="e">
        <f>IF(C93="",NA(),MATCH($B93&amp;$C93,'Smelter Look-up'!$J:$J,0))</f>
        <v>#N/A</v>
      </c>
      <c r="X93" s="171">
        <f t="shared" ca="1" si="6"/>
        <v>0</v>
      </c>
      <c r="AB93" s="171" t="str">
        <f t="shared" si="7"/>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8"/>
        <v/>
      </c>
      <c r="T94" s="156" t="str">
        <f ca="1">IF(B94="","",IF(ISERROR(MATCH($J94,SorP!$B$1:$B$5661,0)),"",INDIRECT("'SorP'!$A$"&amp;MATCH($J94,SorP!$B$1:$B$5661,0))))</f>
        <v/>
      </c>
      <c r="U94" s="169"/>
      <c r="V94" s="170" t="e">
        <f>IF(C94="",NA(),MATCH($B94&amp;$C94,'Smelter Look-up'!$J:$J,0))</f>
        <v>#N/A</v>
      </c>
      <c r="X94" s="171">
        <f t="shared" ca="1" si="6"/>
        <v>0</v>
      </c>
      <c r="AB94" s="171" t="str">
        <f t="shared" si="7"/>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8"/>
        <v/>
      </c>
      <c r="T95" s="156" t="str">
        <f ca="1">IF(B95="","",IF(ISERROR(MATCH($J95,SorP!$B$1:$B$5661,0)),"",INDIRECT("'SorP'!$A$"&amp;MATCH($J95,SorP!$B$1:$B$5661,0))))</f>
        <v/>
      </c>
      <c r="U95" s="169"/>
      <c r="V95" s="170" t="e">
        <f>IF(C95="",NA(),MATCH($B95&amp;$C95,'Smelter Look-up'!$J:$J,0))</f>
        <v>#N/A</v>
      </c>
      <c r="X95" s="171">
        <f t="shared" ca="1" si="6"/>
        <v>0</v>
      </c>
      <c r="AB95" s="171" t="str">
        <f t="shared" si="7"/>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8"/>
        <v/>
      </c>
      <c r="T96" s="156" t="str">
        <f ca="1">IF(B96="","",IF(ISERROR(MATCH($J96,SorP!$B$1:$B$5661,0)),"",INDIRECT("'SorP'!$A$"&amp;MATCH($J96,SorP!$B$1:$B$5661,0))))</f>
        <v/>
      </c>
      <c r="U96" s="169"/>
      <c r="V96" s="170" t="e">
        <f>IF(C96="",NA(),MATCH($B96&amp;$C96,'Smelter Look-up'!$J:$J,0))</f>
        <v>#N/A</v>
      </c>
      <c r="X96" s="171">
        <f t="shared" ca="1" si="6"/>
        <v>0</v>
      </c>
      <c r="AB96" s="171" t="str">
        <f t="shared" si="7"/>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8"/>
        <v/>
      </c>
      <c r="T97" s="156" t="str">
        <f ca="1">IF(B97="","",IF(ISERROR(MATCH($J97,SorP!$B$1:$B$5661,0)),"",INDIRECT("'SorP'!$A$"&amp;MATCH($J97,SorP!$B$1:$B$5661,0))))</f>
        <v/>
      </c>
      <c r="U97" s="169"/>
      <c r="V97" s="170" t="e">
        <f>IF(C97="",NA(),MATCH($B97&amp;$C97,'Smelter Look-up'!$J:$J,0))</f>
        <v>#N/A</v>
      </c>
      <c r="X97" s="171">
        <f t="shared" ca="1" si="6"/>
        <v>0</v>
      </c>
      <c r="AB97" s="171" t="str">
        <f t="shared" si="7"/>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8"/>
        <v/>
      </c>
      <c r="T98" s="156" t="str">
        <f ca="1">IF(B98="","",IF(ISERROR(MATCH($J98,SorP!$B$1:$B$5661,0)),"",INDIRECT("'SorP'!$A$"&amp;MATCH($J98,SorP!$B$1:$B$5661,0))))</f>
        <v/>
      </c>
      <c r="U98" s="169"/>
      <c r="V98" s="170" t="e">
        <f>IF(C98="",NA(),MATCH($B98&amp;$C98,'Smelter Look-up'!$J:$J,0))</f>
        <v>#N/A</v>
      </c>
      <c r="X98" s="171">
        <f t="shared" ca="1" si="6"/>
        <v>0</v>
      </c>
      <c r="AB98" s="171" t="str">
        <f t="shared" si="7"/>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8"/>
        <v/>
      </c>
      <c r="T99" s="156" t="str">
        <f ca="1">IF(B99="","",IF(ISERROR(MATCH($J99,SorP!$B$1:$B$5661,0)),"",INDIRECT("'SorP'!$A$"&amp;MATCH($J99,SorP!$B$1:$B$5661,0))))</f>
        <v/>
      </c>
      <c r="U99" s="169"/>
      <c r="V99" s="170" t="e">
        <f>IF(C99="",NA(),MATCH($B99&amp;$C99,'Smelter Look-up'!$J:$J,0))</f>
        <v>#N/A</v>
      </c>
      <c r="X99" s="171">
        <f t="shared" ca="1" si="6"/>
        <v>0</v>
      </c>
      <c r="AB99" s="171" t="str">
        <f t="shared" si="7"/>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8"/>
        <v/>
      </c>
      <c r="T100" s="156" t="str">
        <f ca="1">IF(B100="","",IF(ISERROR(MATCH($J100,SorP!$B$1:$B$5661,0)),"",INDIRECT("'SorP'!$A$"&amp;MATCH($J100,SorP!$B$1:$B$5661,0))))</f>
        <v/>
      </c>
      <c r="U100" s="169"/>
      <c r="V100" s="170" t="e">
        <f>IF(C100="",NA(),MATCH($B100&amp;$C100,'Smelter Look-up'!$J:$J,0))</f>
        <v>#N/A</v>
      </c>
      <c r="X100" s="171">
        <f t="shared" ca="1" si="6"/>
        <v>0</v>
      </c>
      <c r="AB100" s="171" t="str">
        <f t="shared" si="7"/>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8"/>
        <v/>
      </c>
      <c r="T101" s="156" t="str">
        <f ca="1">IF(B101="","",IF(ISERROR(MATCH($J101,SorP!$B$1:$B$5661,0)),"",INDIRECT("'SorP'!$A$"&amp;MATCH($J101,SorP!$B$1:$B$5661,0))))</f>
        <v/>
      </c>
      <c r="U101" s="169"/>
      <c r="V101" s="170" t="e">
        <f>IF(C101="",NA(),MATCH($B101&amp;$C101,'Smelter Look-up'!$J:$J,0))</f>
        <v>#N/A</v>
      </c>
      <c r="X101" s="171">
        <f t="shared" ca="1" si="6"/>
        <v>0</v>
      </c>
      <c r="AB101" s="171" t="str">
        <f t="shared" si="7"/>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8"/>
        <v/>
      </c>
      <c r="T102" s="156" t="str">
        <f ca="1">IF(B102="","",IF(ISERROR(MATCH($J102,SorP!$B$1:$B$5661,0)),"",INDIRECT("'SorP'!$A$"&amp;MATCH($J102,SorP!$B$1:$B$5661,0))))</f>
        <v/>
      </c>
      <c r="U102" s="169"/>
      <c r="V102" s="170" t="e">
        <f>IF(C102="",NA(),MATCH($B102&amp;$C102,'Smelter Look-up'!$J:$J,0))</f>
        <v>#N/A</v>
      </c>
      <c r="X102" s="171">
        <f t="shared" ca="1" si="6"/>
        <v>0</v>
      </c>
      <c r="AB102" s="171" t="str">
        <f t="shared" si="7"/>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8"/>
        <v/>
      </c>
      <c r="T103" s="156" t="str">
        <f ca="1">IF(B103="","",IF(ISERROR(MATCH($J103,SorP!$B$1:$B$5661,0)),"",INDIRECT("'SorP'!$A$"&amp;MATCH($J103,SorP!$B$1:$B$5661,0))))</f>
        <v/>
      </c>
      <c r="U103" s="169"/>
      <c r="V103" s="170" t="e">
        <f>IF(C103="",NA(),MATCH($B103&amp;$C103,'Smelter Look-up'!$J:$J,0))</f>
        <v>#N/A</v>
      </c>
      <c r="X103" s="171">
        <f t="shared" ca="1" si="6"/>
        <v>0</v>
      </c>
      <c r="AB103" s="171" t="str">
        <f t="shared" si="7"/>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8"/>
        <v/>
      </c>
      <c r="T104" s="156" t="str">
        <f ca="1">IF(B104="","",IF(ISERROR(MATCH($J104,SorP!$B$1:$B$5661,0)),"",INDIRECT("'SorP'!$A$"&amp;MATCH($J104,SorP!$B$1:$B$5661,0))))</f>
        <v/>
      </c>
      <c r="U104" s="169"/>
      <c r="V104" s="170" t="e">
        <f>IF(C104="",NA(),MATCH($B104&amp;$C104,'Smelter Look-up'!$J:$J,0))</f>
        <v>#N/A</v>
      </c>
      <c r="X104" s="171">
        <f t="shared" ca="1" si="6"/>
        <v>0</v>
      </c>
      <c r="AB104" s="171" t="str">
        <f t="shared" si="7"/>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8"/>
        <v/>
      </c>
      <c r="T105" s="156" t="str">
        <f ca="1">IF(B105="","",IF(ISERROR(MATCH($J105,SorP!$B$1:$B$5661,0)),"",INDIRECT("'SorP'!$A$"&amp;MATCH($J105,SorP!$B$1:$B$5661,0))))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8"/>
        <v/>
      </c>
      <c r="T106" s="156" t="str">
        <f ca="1">IF(B106="","",IF(ISERROR(MATCH($J106,SorP!$B$1:$B$5661,0)),"",INDIRECT("'SorP'!$A$"&amp;MATCH($J106,SorP!$B$1:$B$5661,0))))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8"/>
        <v/>
      </c>
      <c r="T107" s="156" t="str">
        <f ca="1">IF(B107="","",IF(ISERROR(MATCH($J107,SorP!$B$1:$B$5661,0)),"",INDIRECT("'SorP'!$A$"&amp;MATCH($J107,SorP!$B$1:$B$5661,0))))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8"/>
        <v/>
      </c>
      <c r="T108" s="156" t="str">
        <f ca="1">IF(B108="","",IF(ISERROR(MATCH($J108,SorP!$B$1:$B$5661,0)),"",INDIRECT("'SorP'!$A$"&amp;MATCH($J108,SorP!$B$1:$B$5661,0))))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8"/>
        <v/>
      </c>
      <c r="T109" s="156" t="str">
        <f ca="1">IF(B109="","",IF(ISERROR(MATCH($J109,SorP!$B$1:$B$5661,0)),"",INDIRECT("'SorP'!$A$"&amp;MATCH($J109,SorP!$B$1:$B$5661,0))))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8"/>
        <v/>
      </c>
      <c r="T110" s="156" t="str">
        <f ca="1">IF(B110="","",IF(ISERROR(MATCH($J110,SorP!$B$1:$B$5661,0)),"",INDIRECT("'SorP'!$A$"&amp;MATCH($J110,SorP!$B$1:$B$5661,0))))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8"/>
        <v/>
      </c>
      <c r="T111" s="156" t="str">
        <f ca="1">IF(B111="","",IF(ISERROR(MATCH($J111,SorP!$B$1:$B$5661,0)),"",INDIRECT("'SorP'!$A$"&amp;MATCH($J111,SorP!$B$1:$B$5661,0))))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8"/>
        <v/>
      </c>
      <c r="T112" s="156" t="str">
        <f ca="1">IF(B112="","",IF(ISERROR(MATCH($J112,SorP!$B$1:$B$5661,0)),"",INDIRECT("'SorP'!$A$"&amp;MATCH($J112,SorP!$B$1:$B$5661,0))))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8"/>
        <v/>
      </c>
      <c r="T113" s="156" t="str">
        <f ca="1">IF(B113="","",IF(ISERROR(MATCH($J113,SorP!$B$1:$B$5661,0)),"",INDIRECT("'SorP'!$A$"&amp;MATCH($J113,SorP!$B$1:$B$5661,0))))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8"/>
        <v/>
      </c>
      <c r="T114" s="156" t="str">
        <f ca="1">IF(B114="","",IF(ISERROR(MATCH($J114,SorP!$B$1:$B$5661,0)),"",INDIRECT("'SorP'!$A$"&amp;MATCH($J114,SorP!$B$1:$B$5661,0))))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8"/>
        <v/>
      </c>
      <c r="T115" s="156" t="str">
        <f ca="1">IF(B115="","",IF(ISERROR(MATCH($J115,SorP!$B$1:$B$5661,0)),"",INDIRECT("'SorP'!$A$"&amp;MATCH($J115,SorP!$B$1:$B$5661,0))))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8"/>
        <v/>
      </c>
      <c r="T116" s="156" t="str">
        <f ca="1">IF(B116="","",IF(ISERROR(MATCH($J116,SorP!$B$1:$B$5661,0)),"",INDIRECT("'SorP'!$A$"&amp;MATCH($J116,SorP!$B$1:$B$5661,0))))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8"/>
        <v/>
      </c>
      <c r="T117" s="156" t="str">
        <f ca="1">IF(B117="","",IF(ISERROR(MATCH($J117,SorP!$B$1:$B$5661,0)),"",INDIRECT("'SorP'!$A$"&amp;MATCH($J117,SorP!$B$1:$B$5661,0))))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8"/>
        <v/>
      </c>
      <c r="T118" s="156" t="str">
        <f ca="1">IF(B118="","",IF(ISERROR(MATCH($J118,SorP!$B$1:$B$5661,0)),"",INDIRECT("'SorP'!$A$"&amp;MATCH($J118,SorP!$B$1:$B$5661,0))))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IF(B119="","",IF(ISERROR(MATCH($J119,SorP!$B$1:$B$5661,0)),"",INDIRECT("'SorP'!$A$"&amp;MATCH($J119,SorP!$B$1:$B$5661,0))))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IF(B120="","",IF(ISERROR(MATCH($J120,SorP!$B$1:$B$5661,0)),"",INDIRECT("'SorP'!$A$"&amp;MATCH($J120,SorP!$B$1:$B$5661,0))))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IF(B121="","",IF(ISERROR(MATCH($J121,SorP!$B$1:$B$5661,0)),"",INDIRECT("'SorP'!$A$"&amp;MATCH($J121,SorP!$B$1:$B$5661,0))))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ref="X127:X190" ca="1" si="9">IF(AND(C127="Smelter not listed",OR(LEN(D127)=0,LEN(E127)=0)),1,0)</f>
        <v>0</v>
      </c>
      <c r="AB127" s="171" t="str">
        <f t="shared" ref="AB127:AB190" si="10">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11">IF(B128="","",IF(ISERROR(MATCH($E128,CL,0)),"Unknown",INDIRECT("'C'!$A$"&amp;MATCH($E128,CL,0)+1)))</f>
        <v/>
      </c>
      <c r="T128" s="156" t="str">
        <f ca="1">IF(B128="","",IF(ISERROR(MATCH($J128,SorP!$B$1:$B$5661,0)),"",INDIRECT("'SorP'!$A$"&amp;MATCH($J128,SorP!$B$1:$B$5661,0))))</f>
        <v/>
      </c>
      <c r="U128" s="169"/>
      <c r="V128" s="170" t="e">
        <f>IF(C128="",NA(),MATCH($B128&amp;$C128,'Smelter Look-up'!$J:$J,0))</f>
        <v>#N/A</v>
      </c>
      <c r="X128" s="171">
        <f t="shared" ca="1" si="9"/>
        <v>0</v>
      </c>
      <c r="AB128" s="171" t="str">
        <f t="shared" si="10"/>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11"/>
        <v/>
      </c>
      <c r="T129" s="156" t="str">
        <f ca="1">IF(B129="","",IF(ISERROR(MATCH($J129,SorP!$B$1:$B$5661,0)),"",INDIRECT("'SorP'!$A$"&amp;MATCH($J129,SorP!$B$1:$B$5661,0))))</f>
        <v/>
      </c>
      <c r="U129" s="169"/>
      <c r="V129" s="170" t="e">
        <f>IF(C129="",NA(),MATCH($B129&amp;$C129,'Smelter Look-up'!$J:$J,0))</f>
        <v>#N/A</v>
      </c>
      <c r="X129" s="171">
        <f t="shared" ca="1" si="9"/>
        <v>0</v>
      </c>
      <c r="AB129" s="171" t="str">
        <f t="shared" si="10"/>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11"/>
        <v/>
      </c>
      <c r="T130" s="156" t="str">
        <f ca="1">IF(B130="","",IF(ISERROR(MATCH($J130,SorP!$B$1:$B$5661,0)),"",INDIRECT("'SorP'!$A$"&amp;MATCH($J130,SorP!$B$1:$B$5661,0))))</f>
        <v/>
      </c>
      <c r="U130" s="169"/>
      <c r="V130" s="170" t="e">
        <f>IF(C130="",NA(),MATCH($B130&amp;$C130,'Smelter Look-up'!$J:$J,0))</f>
        <v>#N/A</v>
      </c>
      <c r="X130" s="171">
        <f t="shared" ca="1" si="9"/>
        <v>0</v>
      </c>
      <c r="AB130" s="171" t="str">
        <f t="shared" si="10"/>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11"/>
        <v/>
      </c>
      <c r="T131" s="156" t="str">
        <f ca="1">IF(B131="","",IF(ISERROR(MATCH($J131,SorP!$B$1:$B$5661,0)),"",INDIRECT("'SorP'!$A$"&amp;MATCH($J131,SorP!$B$1:$B$5661,0))))</f>
        <v/>
      </c>
      <c r="U131" s="169"/>
      <c r="V131" s="170" t="e">
        <f>IF(C131="",NA(),MATCH($B131&amp;$C131,'Smelter Look-up'!$J:$J,0))</f>
        <v>#N/A</v>
      </c>
      <c r="X131" s="171">
        <f t="shared" ca="1" si="9"/>
        <v>0</v>
      </c>
      <c r="AB131" s="171" t="str">
        <f t="shared" si="10"/>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11"/>
        <v/>
      </c>
      <c r="T132" s="156" t="str">
        <f ca="1">IF(B132="","",IF(ISERROR(MATCH($J132,SorP!$B$1:$B$5661,0)),"",INDIRECT("'SorP'!$A$"&amp;MATCH($J132,SorP!$B$1:$B$5661,0))))</f>
        <v/>
      </c>
      <c r="U132" s="169"/>
      <c r="V132" s="170" t="e">
        <f>IF(C132="",NA(),MATCH($B132&amp;$C132,'Smelter Look-up'!$J:$J,0))</f>
        <v>#N/A</v>
      </c>
      <c r="X132" s="171">
        <f t="shared" ca="1" si="9"/>
        <v>0</v>
      </c>
      <c r="AB132" s="171" t="str">
        <f t="shared" si="10"/>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11"/>
        <v/>
      </c>
      <c r="T133" s="156" t="str">
        <f ca="1">IF(B133="","",IF(ISERROR(MATCH($J133,SorP!$B$1:$B$5661,0)),"",INDIRECT("'SorP'!$A$"&amp;MATCH($J133,SorP!$B$1:$B$5661,0))))</f>
        <v/>
      </c>
      <c r="U133" s="169"/>
      <c r="V133" s="170" t="e">
        <f>IF(C133="",NA(),MATCH($B133&amp;$C133,'Smelter Look-up'!$J:$J,0))</f>
        <v>#N/A</v>
      </c>
      <c r="X133" s="171">
        <f t="shared" ca="1" si="9"/>
        <v>0</v>
      </c>
      <c r="AB133" s="171" t="str">
        <f t="shared" si="10"/>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11"/>
        <v/>
      </c>
      <c r="T134" s="156" t="str">
        <f ca="1">IF(B134="","",IF(ISERROR(MATCH($J134,SorP!$B$1:$B$5661,0)),"",INDIRECT("'SorP'!$A$"&amp;MATCH($J134,SorP!$B$1:$B$5661,0))))</f>
        <v/>
      </c>
      <c r="U134" s="169"/>
      <c r="V134" s="170" t="e">
        <f>IF(C134="",NA(),MATCH($B134&amp;$C134,'Smelter Look-up'!$J:$J,0))</f>
        <v>#N/A</v>
      </c>
      <c r="X134" s="171">
        <f t="shared" ca="1" si="9"/>
        <v>0</v>
      </c>
      <c r="AB134" s="171" t="str">
        <f t="shared" si="10"/>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11"/>
        <v/>
      </c>
      <c r="T135" s="156" t="str">
        <f ca="1">IF(B135="","",IF(ISERROR(MATCH($J135,SorP!$B$1:$B$5661,0)),"",INDIRECT("'SorP'!$A$"&amp;MATCH($J135,SorP!$B$1:$B$5661,0))))</f>
        <v/>
      </c>
      <c r="U135" s="169"/>
      <c r="V135" s="170" t="e">
        <f>IF(C135="",NA(),MATCH($B135&amp;$C135,'Smelter Look-up'!$J:$J,0))</f>
        <v>#N/A</v>
      </c>
      <c r="X135" s="171">
        <f t="shared" ca="1" si="9"/>
        <v>0</v>
      </c>
      <c r="AB135" s="171" t="str">
        <f t="shared" si="10"/>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11"/>
        <v/>
      </c>
      <c r="T136" s="156" t="str">
        <f ca="1">IF(B136="","",IF(ISERROR(MATCH($J136,SorP!$B$1:$B$5661,0)),"",INDIRECT("'SorP'!$A$"&amp;MATCH($J136,SorP!$B$1:$B$5661,0))))</f>
        <v/>
      </c>
      <c r="U136" s="169"/>
      <c r="V136" s="170" t="e">
        <f>IF(C136="",NA(),MATCH($B136&amp;$C136,'Smelter Look-up'!$J:$J,0))</f>
        <v>#N/A</v>
      </c>
      <c r="X136" s="171">
        <f t="shared" ca="1" si="9"/>
        <v>0</v>
      </c>
      <c r="AB136" s="171" t="str">
        <f t="shared" si="10"/>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11"/>
        <v/>
      </c>
      <c r="T137" s="156" t="str">
        <f ca="1">IF(B137="","",IF(ISERROR(MATCH($J137,SorP!$B$1:$B$5661,0)),"",INDIRECT("'SorP'!$A$"&amp;MATCH($J137,SorP!$B$1:$B$5661,0))))</f>
        <v/>
      </c>
      <c r="U137" s="169"/>
      <c r="V137" s="170" t="e">
        <f>IF(C137="",NA(),MATCH($B137&amp;$C137,'Smelter Look-up'!$J:$J,0))</f>
        <v>#N/A</v>
      </c>
      <c r="X137" s="171">
        <f t="shared" ca="1" si="9"/>
        <v>0</v>
      </c>
      <c r="AB137" s="171" t="str">
        <f t="shared" si="10"/>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11"/>
        <v/>
      </c>
      <c r="T138" s="156" t="str">
        <f ca="1">IF(B138="","",IF(ISERROR(MATCH($J138,SorP!$B$1:$B$5661,0)),"",INDIRECT("'SorP'!$A$"&amp;MATCH($J138,SorP!$B$1:$B$5661,0))))</f>
        <v/>
      </c>
      <c r="U138" s="169"/>
      <c r="V138" s="170" t="e">
        <f>IF(C138="",NA(),MATCH($B138&amp;$C138,'Smelter Look-up'!$J:$J,0))</f>
        <v>#N/A</v>
      </c>
      <c r="X138" s="171">
        <f t="shared" ca="1" si="9"/>
        <v>0</v>
      </c>
      <c r="AB138" s="171" t="str">
        <f t="shared" si="10"/>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11"/>
        <v/>
      </c>
      <c r="T139" s="156" t="str">
        <f ca="1">IF(B139="","",IF(ISERROR(MATCH($J139,SorP!$B$1:$B$5661,0)),"",INDIRECT("'SorP'!$A$"&amp;MATCH($J139,SorP!$B$1:$B$5661,0))))</f>
        <v/>
      </c>
      <c r="U139" s="169"/>
      <c r="V139" s="170" t="e">
        <f>IF(C139="",NA(),MATCH($B139&amp;$C139,'Smelter Look-up'!$J:$J,0))</f>
        <v>#N/A</v>
      </c>
      <c r="X139" s="171">
        <f t="shared" ca="1" si="9"/>
        <v>0</v>
      </c>
      <c r="AB139" s="171" t="str">
        <f t="shared" si="10"/>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11"/>
        <v/>
      </c>
      <c r="T140" s="156" t="str">
        <f ca="1">IF(B140="","",IF(ISERROR(MATCH($J140,SorP!$B$1:$B$5661,0)),"",INDIRECT("'SorP'!$A$"&amp;MATCH($J140,SorP!$B$1:$B$5661,0))))</f>
        <v/>
      </c>
      <c r="U140" s="169"/>
      <c r="V140" s="170" t="e">
        <f>IF(C140="",NA(),MATCH($B140&amp;$C140,'Smelter Look-up'!$J:$J,0))</f>
        <v>#N/A</v>
      </c>
      <c r="X140" s="171">
        <f t="shared" ca="1" si="9"/>
        <v>0</v>
      </c>
      <c r="AB140" s="171" t="str">
        <f t="shared" si="10"/>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11"/>
        <v/>
      </c>
      <c r="T141" s="156" t="str">
        <f ca="1">IF(B141="","",IF(ISERROR(MATCH($J141,SorP!$B$1:$B$5661,0)),"",INDIRECT("'SorP'!$A$"&amp;MATCH($J141,SorP!$B$1:$B$5661,0))))</f>
        <v/>
      </c>
      <c r="U141" s="169"/>
      <c r="V141" s="170" t="e">
        <f>IF(C141="",NA(),MATCH($B141&amp;$C141,'Smelter Look-up'!$J:$J,0))</f>
        <v>#N/A</v>
      </c>
      <c r="X141" s="171">
        <f t="shared" ca="1" si="9"/>
        <v>0</v>
      </c>
      <c r="AB141" s="171" t="str">
        <f t="shared" si="10"/>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11"/>
        <v/>
      </c>
      <c r="T142" s="156" t="str">
        <f ca="1">IF(B142="","",IF(ISERROR(MATCH($J142,SorP!$B$1:$B$5661,0)),"",INDIRECT("'SorP'!$A$"&amp;MATCH($J142,SorP!$B$1:$B$5661,0))))</f>
        <v/>
      </c>
      <c r="U142" s="169"/>
      <c r="V142" s="170" t="e">
        <f>IF(C142="",NA(),MATCH($B142&amp;$C142,'Smelter Look-up'!$J:$J,0))</f>
        <v>#N/A</v>
      </c>
      <c r="X142" s="171">
        <f t="shared" ca="1" si="9"/>
        <v>0</v>
      </c>
      <c r="AB142" s="171" t="str">
        <f t="shared" si="10"/>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11"/>
        <v/>
      </c>
      <c r="T143" s="156" t="str">
        <f ca="1">IF(B143="","",IF(ISERROR(MATCH($J143,SorP!$B$1:$B$5661,0)),"",INDIRECT("'SorP'!$A$"&amp;MATCH($J143,SorP!$B$1:$B$5661,0))))</f>
        <v/>
      </c>
      <c r="U143" s="169"/>
      <c r="V143" s="170" t="e">
        <f>IF(C143="",NA(),MATCH($B143&amp;$C143,'Smelter Look-up'!$J:$J,0))</f>
        <v>#N/A</v>
      </c>
      <c r="X143" s="171">
        <f t="shared" ca="1" si="9"/>
        <v>0</v>
      </c>
      <c r="AB143" s="171" t="str">
        <f t="shared" si="10"/>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11"/>
        <v/>
      </c>
      <c r="T144" s="156" t="str">
        <f ca="1">IF(B144="","",IF(ISERROR(MATCH($J144,SorP!$B$1:$B$5661,0)),"",INDIRECT("'SorP'!$A$"&amp;MATCH($J144,SorP!$B$1:$B$5661,0))))</f>
        <v/>
      </c>
      <c r="U144" s="169"/>
      <c r="V144" s="170" t="e">
        <f>IF(C144="",NA(),MATCH($B144&amp;$C144,'Smelter Look-up'!$J:$J,0))</f>
        <v>#N/A</v>
      </c>
      <c r="X144" s="171">
        <f t="shared" ca="1" si="9"/>
        <v>0</v>
      </c>
      <c r="AB144" s="171" t="str">
        <f t="shared" si="10"/>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11"/>
        <v/>
      </c>
      <c r="T145" s="156" t="str">
        <f ca="1">IF(B145="","",IF(ISERROR(MATCH($J145,SorP!$B$1:$B$5661,0)),"",INDIRECT("'SorP'!$A$"&amp;MATCH($J145,SorP!$B$1:$B$5661,0))))</f>
        <v/>
      </c>
      <c r="U145" s="169"/>
      <c r="V145" s="170" t="e">
        <f>IF(C145="",NA(),MATCH($B145&amp;$C145,'Smelter Look-up'!$J:$J,0))</f>
        <v>#N/A</v>
      </c>
      <c r="X145" s="171">
        <f t="shared" ca="1" si="9"/>
        <v>0</v>
      </c>
      <c r="AB145" s="171" t="str">
        <f t="shared" si="10"/>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11"/>
        <v/>
      </c>
      <c r="T146" s="156" t="str">
        <f ca="1">IF(B146="","",IF(ISERROR(MATCH($J146,SorP!$B$1:$B$5661,0)),"",INDIRECT("'SorP'!$A$"&amp;MATCH($J146,SorP!$B$1:$B$5661,0))))</f>
        <v/>
      </c>
      <c r="U146" s="169"/>
      <c r="V146" s="170" t="e">
        <f>IF(C146="",NA(),MATCH($B146&amp;$C146,'Smelter Look-up'!$J:$J,0))</f>
        <v>#N/A</v>
      </c>
      <c r="X146" s="171">
        <f t="shared" ca="1" si="9"/>
        <v>0</v>
      </c>
      <c r="AB146" s="171" t="str">
        <f t="shared" si="10"/>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11"/>
        <v/>
      </c>
      <c r="T147" s="156" t="str">
        <f ca="1">IF(B147="","",IF(ISERROR(MATCH($J147,SorP!$B$1:$B$5661,0)),"",INDIRECT("'SorP'!$A$"&amp;MATCH($J147,SorP!$B$1:$B$5661,0))))</f>
        <v/>
      </c>
      <c r="U147" s="169"/>
      <c r="V147" s="170" t="e">
        <f>IF(C147="",NA(),MATCH($B147&amp;$C147,'Smelter Look-up'!$J:$J,0))</f>
        <v>#N/A</v>
      </c>
      <c r="X147" s="171">
        <f t="shared" ca="1" si="9"/>
        <v>0</v>
      </c>
      <c r="AB147" s="171" t="str">
        <f t="shared" si="10"/>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11"/>
        <v/>
      </c>
      <c r="T148" s="156" t="str">
        <f ca="1">IF(B148="","",IF(ISERROR(MATCH($J148,SorP!$B$1:$B$5661,0)),"",INDIRECT("'SorP'!$A$"&amp;MATCH($J148,SorP!$B$1:$B$5661,0))))</f>
        <v/>
      </c>
      <c r="U148" s="169"/>
      <c r="V148" s="170" t="e">
        <f>IF(C148="",NA(),MATCH($B148&amp;$C148,'Smelter Look-up'!$J:$J,0))</f>
        <v>#N/A</v>
      </c>
      <c r="X148" s="171">
        <f t="shared" ca="1" si="9"/>
        <v>0</v>
      </c>
      <c r="AB148" s="171" t="str">
        <f t="shared" si="10"/>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11"/>
        <v/>
      </c>
      <c r="T149" s="156" t="str">
        <f ca="1">IF(B149="","",IF(ISERROR(MATCH($J149,SorP!$B$1:$B$5661,0)),"",INDIRECT("'SorP'!$A$"&amp;MATCH($J149,SorP!$B$1:$B$5661,0))))</f>
        <v/>
      </c>
      <c r="U149" s="169"/>
      <c r="V149" s="170" t="e">
        <f>IF(C149="",NA(),MATCH($B149&amp;$C149,'Smelter Look-up'!$J:$J,0))</f>
        <v>#N/A</v>
      </c>
      <c r="X149" s="171">
        <f t="shared" ca="1" si="9"/>
        <v>0</v>
      </c>
      <c r="AB149" s="171" t="str">
        <f t="shared" si="10"/>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11"/>
        <v/>
      </c>
      <c r="T150" s="156" t="str">
        <f ca="1">IF(B150="","",IF(ISERROR(MATCH($J150,SorP!$B$1:$B$5661,0)),"",INDIRECT("'SorP'!$A$"&amp;MATCH($J150,SorP!$B$1:$B$5661,0))))</f>
        <v/>
      </c>
      <c r="U150" s="169"/>
      <c r="V150" s="170" t="e">
        <f>IF(C150="",NA(),MATCH($B150&amp;$C150,'Smelter Look-up'!$J:$J,0))</f>
        <v>#N/A</v>
      </c>
      <c r="X150" s="171">
        <f t="shared" ca="1" si="9"/>
        <v>0</v>
      </c>
      <c r="AB150" s="171" t="str">
        <f t="shared" si="10"/>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11"/>
        <v/>
      </c>
      <c r="T151" s="156" t="str">
        <f ca="1">IF(B151="","",IF(ISERROR(MATCH($J151,SorP!$B$1:$B$5661,0)),"",INDIRECT("'SorP'!$A$"&amp;MATCH($J151,SorP!$B$1:$B$5661,0))))</f>
        <v/>
      </c>
      <c r="U151" s="169"/>
      <c r="V151" s="170" t="e">
        <f>IF(C151="",NA(),MATCH($B151&amp;$C151,'Smelter Look-up'!$J:$J,0))</f>
        <v>#N/A</v>
      </c>
      <c r="X151" s="171">
        <f t="shared" ca="1" si="9"/>
        <v>0</v>
      </c>
      <c r="AB151" s="171" t="str">
        <f t="shared" si="10"/>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11"/>
        <v/>
      </c>
      <c r="T152" s="156" t="str">
        <f ca="1">IF(B152="","",IF(ISERROR(MATCH($J152,SorP!$B$1:$B$5661,0)),"",INDIRECT("'SorP'!$A$"&amp;MATCH($J152,SorP!$B$1:$B$5661,0))))</f>
        <v/>
      </c>
      <c r="U152" s="169"/>
      <c r="V152" s="170" t="e">
        <f>IF(C152="",NA(),MATCH($B152&amp;$C152,'Smelter Look-up'!$J:$J,0))</f>
        <v>#N/A</v>
      </c>
      <c r="X152" s="171">
        <f t="shared" ca="1" si="9"/>
        <v>0</v>
      </c>
      <c r="AB152" s="171" t="str">
        <f t="shared" si="10"/>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11"/>
        <v/>
      </c>
      <c r="T153" s="156" t="str">
        <f ca="1">IF(B153="","",IF(ISERROR(MATCH($J153,SorP!$B$1:$B$5661,0)),"",INDIRECT("'SorP'!$A$"&amp;MATCH($J153,SorP!$B$1:$B$5661,0))))</f>
        <v/>
      </c>
      <c r="U153" s="169"/>
      <c r="V153" s="170" t="e">
        <f>IF(C153="",NA(),MATCH($B153&amp;$C153,'Smelter Look-up'!$J:$J,0))</f>
        <v>#N/A</v>
      </c>
      <c r="X153" s="171">
        <f t="shared" ca="1" si="9"/>
        <v>0</v>
      </c>
      <c r="AB153" s="171" t="str">
        <f t="shared" si="10"/>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11"/>
        <v/>
      </c>
      <c r="T154" s="156" t="str">
        <f ca="1">IF(B154="","",IF(ISERROR(MATCH($J154,SorP!$B$1:$B$5661,0)),"",INDIRECT("'SorP'!$A$"&amp;MATCH($J154,SorP!$B$1:$B$5661,0))))</f>
        <v/>
      </c>
      <c r="U154" s="169"/>
      <c r="V154" s="170" t="e">
        <f>IF(C154="",NA(),MATCH($B154&amp;$C154,'Smelter Look-up'!$J:$J,0))</f>
        <v>#N/A</v>
      </c>
      <c r="X154" s="171">
        <f t="shared" ca="1" si="9"/>
        <v>0</v>
      </c>
      <c r="AB154" s="171" t="str">
        <f t="shared" si="10"/>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11"/>
        <v/>
      </c>
      <c r="T155" s="156" t="str">
        <f ca="1">IF(B155="","",IF(ISERROR(MATCH($J155,SorP!$B$1:$B$5661,0)),"",INDIRECT("'SorP'!$A$"&amp;MATCH($J155,SorP!$B$1:$B$5661,0))))</f>
        <v/>
      </c>
      <c r="U155" s="169"/>
      <c r="V155" s="170" t="e">
        <f>IF(C155="",NA(),MATCH($B155&amp;$C155,'Smelter Look-up'!$J:$J,0))</f>
        <v>#N/A</v>
      </c>
      <c r="X155" s="171">
        <f t="shared" ca="1" si="9"/>
        <v>0</v>
      </c>
      <c r="AB155" s="171" t="str">
        <f t="shared" si="10"/>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11"/>
        <v/>
      </c>
      <c r="T156" s="156" t="str">
        <f ca="1">IF(B156="","",IF(ISERROR(MATCH($J156,SorP!$B$1:$B$5661,0)),"",INDIRECT("'SorP'!$A$"&amp;MATCH($J156,SorP!$B$1:$B$5661,0))))</f>
        <v/>
      </c>
      <c r="U156" s="169"/>
      <c r="V156" s="170" t="e">
        <f>IF(C156="",NA(),MATCH($B156&amp;$C156,'Smelter Look-up'!$J:$J,0))</f>
        <v>#N/A</v>
      </c>
      <c r="X156" s="171">
        <f t="shared" ca="1" si="9"/>
        <v>0</v>
      </c>
      <c r="AB156" s="171" t="str">
        <f t="shared" si="10"/>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11"/>
        <v/>
      </c>
      <c r="T157" s="156" t="str">
        <f ca="1">IF(B157="","",IF(ISERROR(MATCH($J157,SorP!$B$1:$B$5661,0)),"",INDIRECT("'SorP'!$A$"&amp;MATCH($J157,SorP!$B$1:$B$5661,0))))</f>
        <v/>
      </c>
      <c r="U157" s="169"/>
      <c r="V157" s="170" t="e">
        <f>IF(C157="",NA(),MATCH($B157&amp;$C157,'Smelter Look-up'!$J:$J,0))</f>
        <v>#N/A</v>
      </c>
      <c r="X157" s="171">
        <f t="shared" ca="1" si="9"/>
        <v>0</v>
      </c>
      <c r="AB157" s="171" t="str">
        <f t="shared" si="10"/>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11"/>
        <v/>
      </c>
      <c r="T158" s="156" t="str">
        <f ca="1">IF(B158="","",IF(ISERROR(MATCH($J158,SorP!$B$1:$B$5661,0)),"",INDIRECT("'SorP'!$A$"&amp;MATCH($J158,SorP!$B$1:$B$5661,0))))</f>
        <v/>
      </c>
      <c r="U158" s="169"/>
      <c r="V158" s="170" t="e">
        <f>IF(C158="",NA(),MATCH($B158&amp;$C158,'Smelter Look-up'!$J:$J,0))</f>
        <v>#N/A</v>
      </c>
      <c r="X158" s="171">
        <f t="shared" ca="1" si="9"/>
        <v>0</v>
      </c>
      <c r="AB158" s="171" t="str">
        <f t="shared" si="10"/>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11"/>
        <v/>
      </c>
      <c r="T159" s="156" t="str">
        <f ca="1">IF(B159="","",IF(ISERROR(MATCH($J159,SorP!$B$1:$B$5661,0)),"",INDIRECT("'SorP'!$A$"&amp;MATCH($J159,SorP!$B$1:$B$5661,0))))</f>
        <v/>
      </c>
      <c r="U159" s="169"/>
      <c r="V159" s="170" t="e">
        <f>IF(C159="",NA(),MATCH($B159&amp;$C159,'Smelter Look-up'!$J:$J,0))</f>
        <v>#N/A</v>
      </c>
      <c r="X159" s="171">
        <f t="shared" ca="1" si="9"/>
        <v>0</v>
      </c>
      <c r="AB159" s="171" t="str">
        <f t="shared" si="10"/>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11"/>
        <v/>
      </c>
      <c r="T160" s="156" t="str">
        <f ca="1">IF(B160="","",IF(ISERROR(MATCH($J160,SorP!$B$1:$B$5661,0)),"",INDIRECT("'SorP'!$A$"&amp;MATCH($J160,SorP!$B$1:$B$5661,0))))</f>
        <v/>
      </c>
      <c r="U160" s="169"/>
      <c r="V160" s="170" t="e">
        <f>IF(C160="",NA(),MATCH($B160&amp;$C160,'Smelter Look-up'!$J:$J,0))</f>
        <v>#N/A</v>
      </c>
      <c r="X160" s="171">
        <f t="shared" ca="1" si="9"/>
        <v>0</v>
      </c>
      <c r="AB160" s="171" t="str">
        <f t="shared" si="10"/>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11"/>
        <v/>
      </c>
      <c r="T161" s="156" t="str">
        <f ca="1">IF(B161="","",IF(ISERROR(MATCH($J161,SorP!$B$1:$B$5661,0)),"",INDIRECT("'SorP'!$A$"&amp;MATCH($J161,SorP!$B$1:$B$5661,0))))</f>
        <v/>
      </c>
      <c r="U161" s="169"/>
      <c r="V161" s="170" t="e">
        <f>IF(C161="",NA(),MATCH($B161&amp;$C161,'Smelter Look-up'!$J:$J,0))</f>
        <v>#N/A</v>
      </c>
      <c r="X161" s="171">
        <f t="shared" ca="1" si="9"/>
        <v>0</v>
      </c>
      <c r="AB161" s="171" t="str">
        <f t="shared" si="10"/>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11"/>
        <v/>
      </c>
      <c r="T162" s="156" t="str">
        <f ca="1">IF(B162="","",IF(ISERROR(MATCH($J162,SorP!$B$1:$B$5661,0)),"",INDIRECT("'SorP'!$A$"&amp;MATCH($J162,SorP!$B$1:$B$5661,0))))</f>
        <v/>
      </c>
      <c r="U162" s="169"/>
      <c r="V162" s="170" t="e">
        <f>IF(C162="",NA(),MATCH($B162&amp;$C162,'Smelter Look-up'!$J:$J,0))</f>
        <v>#N/A</v>
      </c>
      <c r="X162" s="171">
        <f t="shared" ca="1" si="9"/>
        <v>0</v>
      </c>
      <c r="AB162" s="171" t="str">
        <f t="shared" si="10"/>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11"/>
        <v/>
      </c>
      <c r="T163" s="156" t="str">
        <f ca="1">IF(B163="","",IF(ISERROR(MATCH($J163,SorP!$B$1:$B$5661,0)),"",INDIRECT("'SorP'!$A$"&amp;MATCH($J163,SorP!$B$1:$B$5661,0))))</f>
        <v/>
      </c>
      <c r="U163" s="169"/>
      <c r="V163" s="170" t="e">
        <f>IF(C163="",NA(),MATCH($B163&amp;$C163,'Smelter Look-up'!$J:$J,0))</f>
        <v>#N/A</v>
      </c>
      <c r="X163" s="171">
        <f t="shared" ca="1" si="9"/>
        <v>0</v>
      </c>
      <c r="AB163" s="171" t="str">
        <f t="shared" si="10"/>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11"/>
        <v/>
      </c>
      <c r="T164" s="156" t="str">
        <f ca="1">IF(B164="","",IF(ISERROR(MATCH($J164,SorP!$B$1:$B$5661,0)),"",INDIRECT("'SorP'!$A$"&amp;MATCH($J164,SorP!$B$1:$B$5661,0))))</f>
        <v/>
      </c>
      <c r="U164" s="169"/>
      <c r="V164" s="170" t="e">
        <f>IF(C164="",NA(),MATCH($B164&amp;$C164,'Smelter Look-up'!$J:$J,0))</f>
        <v>#N/A</v>
      </c>
      <c r="X164" s="171">
        <f t="shared" ca="1" si="9"/>
        <v>0</v>
      </c>
      <c r="AB164" s="171" t="str">
        <f t="shared" si="10"/>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11"/>
        <v/>
      </c>
      <c r="T165" s="156" t="str">
        <f ca="1">IF(B165="","",IF(ISERROR(MATCH($J165,SorP!$B$1:$B$5661,0)),"",INDIRECT("'SorP'!$A$"&amp;MATCH($J165,SorP!$B$1:$B$5661,0))))</f>
        <v/>
      </c>
      <c r="U165" s="169"/>
      <c r="V165" s="170" t="e">
        <f>IF(C165="",NA(),MATCH($B165&amp;$C165,'Smelter Look-up'!$J:$J,0))</f>
        <v>#N/A</v>
      </c>
      <c r="X165" s="171">
        <f t="shared" ca="1" si="9"/>
        <v>0</v>
      </c>
      <c r="AB165" s="171" t="str">
        <f t="shared" si="10"/>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11"/>
        <v/>
      </c>
      <c r="T166" s="156" t="str">
        <f ca="1">IF(B166="","",IF(ISERROR(MATCH($J166,SorP!$B$1:$B$5661,0)),"",INDIRECT("'SorP'!$A$"&amp;MATCH($J166,SorP!$B$1:$B$5661,0))))</f>
        <v/>
      </c>
      <c r="U166" s="169"/>
      <c r="V166" s="170" t="e">
        <f>IF(C166="",NA(),MATCH($B166&amp;$C166,'Smelter Look-up'!$J:$J,0))</f>
        <v>#N/A</v>
      </c>
      <c r="X166" s="171">
        <f t="shared" ca="1" si="9"/>
        <v>0</v>
      </c>
      <c r="AB166" s="171" t="str">
        <f t="shared" si="10"/>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11"/>
        <v/>
      </c>
      <c r="T167" s="156" t="str">
        <f ca="1">IF(B167="","",IF(ISERROR(MATCH($J167,SorP!$B$1:$B$5661,0)),"",INDIRECT("'SorP'!$A$"&amp;MATCH($J167,SorP!$B$1:$B$5661,0))))</f>
        <v/>
      </c>
      <c r="U167" s="169"/>
      <c r="V167" s="170" t="e">
        <f>IF(C167="",NA(),MATCH($B167&amp;$C167,'Smelter Look-up'!$J:$J,0))</f>
        <v>#N/A</v>
      </c>
      <c r="X167" s="171">
        <f t="shared" ca="1" si="9"/>
        <v>0</v>
      </c>
      <c r="AB167" s="171" t="str">
        <f t="shared" si="10"/>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11"/>
        <v/>
      </c>
      <c r="T168" s="156" t="str">
        <f ca="1">IF(B168="","",IF(ISERROR(MATCH($J168,SorP!$B$1:$B$5661,0)),"",INDIRECT("'SorP'!$A$"&amp;MATCH($J168,SorP!$B$1:$B$5661,0))))</f>
        <v/>
      </c>
      <c r="U168" s="169"/>
      <c r="V168" s="170" t="e">
        <f>IF(C168="",NA(),MATCH($B168&amp;$C168,'Smelter Look-up'!$J:$J,0))</f>
        <v>#N/A</v>
      </c>
      <c r="X168" s="171">
        <f t="shared" ca="1" si="9"/>
        <v>0</v>
      </c>
      <c r="AB168" s="171" t="str">
        <f t="shared" si="10"/>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11"/>
        <v/>
      </c>
      <c r="T169" s="156" t="str">
        <f ca="1">IF(B169="","",IF(ISERROR(MATCH($J169,SorP!$B$1:$B$5661,0)),"",INDIRECT("'SorP'!$A$"&amp;MATCH($J169,SorP!$B$1:$B$5661,0))))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11"/>
        <v/>
      </c>
      <c r="T170" s="156" t="str">
        <f ca="1">IF(B170="","",IF(ISERROR(MATCH($J170,SorP!$B$1:$B$5661,0)),"",INDIRECT("'SorP'!$A$"&amp;MATCH($J170,SorP!$B$1:$B$5661,0))))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11"/>
        <v/>
      </c>
      <c r="T171" s="156" t="str">
        <f ca="1">IF(B171="","",IF(ISERROR(MATCH($J171,SorP!$B$1:$B$5661,0)),"",INDIRECT("'SorP'!$A$"&amp;MATCH($J171,SorP!$B$1:$B$5661,0))))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11"/>
        <v/>
      </c>
      <c r="T172" s="156" t="str">
        <f ca="1">IF(B172="","",IF(ISERROR(MATCH($J172,SorP!$B$1:$B$5661,0)),"",INDIRECT("'SorP'!$A$"&amp;MATCH($J172,SorP!$B$1:$B$5661,0))))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11"/>
        <v/>
      </c>
      <c r="T173" s="156" t="str">
        <f ca="1">IF(B173="","",IF(ISERROR(MATCH($J173,SorP!$B$1:$B$5661,0)),"",INDIRECT("'SorP'!$A$"&amp;MATCH($J173,SorP!$B$1:$B$5661,0))))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11"/>
        <v/>
      </c>
      <c r="T174" s="156" t="str">
        <f ca="1">IF(B174="","",IF(ISERROR(MATCH($J174,SorP!$B$1:$B$5661,0)),"",INDIRECT("'SorP'!$A$"&amp;MATCH($J174,SorP!$B$1:$B$5661,0))))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11"/>
        <v/>
      </c>
      <c r="T175" s="156" t="str">
        <f ca="1">IF(B175="","",IF(ISERROR(MATCH($J175,SorP!$B$1:$B$5661,0)),"",INDIRECT("'SorP'!$A$"&amp;MATCH($J175,SorP!$B$1:$B$5661,0))))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1"/>
        <v/>
      </c>
      <c r="T176" s="156" t="str">
        <f ca="1">IF(B176="","",IF(ISERROR(MATCH($J176,SorP!$B$1:$B$5661,0)),"",INDIRECT("'SorP'!$A$"&amp;MATCH($J176,SorP!$B$1:$B$5661,0))))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1"/>
        <v/>
      </c>
      <c r="T177" s="156" t="str">
        <f ca="1">IF(B177="","",IF(ISERROR(MATCH($J177,SorP!$B$1:$B$5661,0)),"",INDIRECT("'SorP'!$A$"&amp;MATCH($J177,SorP!$B$1:$B$5661,0))))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1"/>
        <v/>
      </c>
      <c r="T178" s="156" t="str">
        <f ca="1">IF(B178="","",IF(ISERROR(MATCH($J178,SorP!$B$1:$B$5661,0)),"",INDIRECT("'SorP'!$A$"&amp;MATCH($J178,SorP!$B$1:$B$5661,0))))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1"/>
        <v/>
      </c>
      <c r="T179" s="156" t="str">
        <f ca="1">IF(B179="","",IF(ISERROR(MATCH($J179,SorP!$B$1:$B$5661,0)),"",INDIRECT("'SorP'!$A$"&amp;MATCH($J179,SorP!$B$1:$B$5661,0))))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1"/>
        <v/>
      </c>
      <c r="T180" s="156" t="str">
        <f ca="1">IF(B180="","",IF(ISERROR(MATCH($J180,SorP!$B$1:$B$5661,0)),"",INDIRECT("'SorP'!$A$"&amp;MATCH($J180,SorP!$B$1:$B$5661,0))))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1"/>
        <v/>
      </c>
      <c r="T181" s="156" t="str">
        <f ca="1">IF(B181="","",IF(ISERROR(MATCH($J181,SorP!$B$1:$B$5661,0)),"",INDIRECT("'SorP'!$A$"&amp;MATCH($J181,SorP!$B$1:$B$5661,0))))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1"/>
        <v/>
      </c>
      <c r="T182" s="156" t="str">
        <f ca="1">IF(B182="","",IF(ISERROR(MATCH($J182,SorP!$B$1:$B$5661,0)),"",INDIRECT("'SorP'!$A$"&amp;MATCH($J182,SorP!$B$1:$B$5661,0))))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IF(B183="","",IF(ISERROR(MATCH($J183,SorP!$B$1:$B$5661,0)),"",INDIRECT("'SorP'!$A$"&amp;MATCH($J183,SorP!$B$1:$B$5661,0))))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IF(B184="","",IF(ISERROR(MATCH($J184,SorP!$B$1:$B$5661,0)),"",INDIRECT("'SorP'!$A$"&amp;MATCH($J184,SorP!$B$1:$B$5661,0))))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IF(B185="","",IF(ISERROR(MATCH($J185,SorP!$B$1:$B$5661,0)),"",INDIRECT("'SorP'!$A$"&amp;MATCH($J185,SorP!$B$1:$B$5661,0))))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ref="X191:X254" ca="1" si="12">IF(AND(C191="Smelter not listed",OR(LEN(D191)=0,LEN(E191)=0)),1,0)</f>
        <v>0</v>
      </c>
      <c r="AB191" s="171" t="str">
        <f t="shared" ref="AB191:AB254" si="13">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4">IF(B192="","",IF(ISERROR(MATCH($E192,CL,0)),"Unknown",INDIRECT("'C'!$A$"&amp;MATCH($E192,CL,0)+1)))</f>
        <v/>
      </c>
      <c r="T192" s="156" t="str">
        <f ca="1">IF(B192="","",IF(ISERROR(MATCH($J192,SorP!$B$1:$B$5661,0)),"",INDIRECT("'SorP'!$A$"&amp;MATCH($J192,SorP!$B$1:$B$5661,0))))</f>
        <v/>
      </c>
      <c r="U192" s="169"/>
      <c r="V192" s="170" t="e">
        <f>IF(C192="",NA(),MATCH($B192&amp;$C192,'Smelter Look-up'!$J:$J,0))</f>
        <v>#N/A</v>
      </c>
      <c r="X192" s="171">
        <f t="shared" ca="1" si="12"/>
        <v>0</v>
      </c>
      <c r="AB192" s="171" t="str">
        <f t="shared" si="13"/>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4"/>
        <v/>
      </c>
      <c r="T193" s="156" t="str">
        <f ca="1">IF(B193="","",IF(ISERROR(MATCH($J193,SorP!$B$1:$B$5661,0)),"",INDIRECT("'SorP'!$A$"&amp;MATCH($J193,SorP!$B$1:$B$5661,0))))</f>
        <v/>
      </c>
      <c r="U193" s="169"/>
      <c r="V193" s="170" t="e">
        <f>IF(C193="",NA(),MATCH($B193&amp;$C193,'Smelter Look-up'!$J:$J,0))</f>
        <v>#N/A</v>
      </c>
      <c r="X193" s="171">
        <f t="shared" ca="1" si="12"/>
        <v>0</v>
      </c>
      <c r="AB193" s="171" t="str">
        <f t="shared" si="13"/>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4"/>
        <v/>
      </c>
      <c r="T194" s="156" t="str">
        <f ca="1">IF(B194="","",IF(ISERROR(MATCH($J194,SorP!$B$1:$B$5661,0)),"",INDIRECT("'SorP'!$A$"&amp;MATCH($J194,SorP!$B$1:$B$5661,0))))</f>
        <v/>
      </c>
      <c r="U194" s="169"/>
      <c r="V194" s="170" t="e">
        <f>IF(C194="",NA(),MATCH($B194&amp;$C194,'Smelter Look-up'!$J:$J,0))</f>
        <v>#N/A</v>
      </c>
      <c r="X194" s="171">
        <f t="shared" ca="1" si="12"/>
        <v>0</v>
      </c>
      <c r="AB194" s="171" t="str">
        <f t="shared" si="13"/>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4"/>
        <v/>
      </c>
      <c r="T195" s="156" t="str">
        <f ca="1">IF(B195="","",IF(ISERROR(MATCH($J195,SorP!$B$1:$B$5661,0)),"",INDIRECT("'SorP'!$A$"&amp;MATCH($J195,SorP!$B$1:$B$5661,0))))</f>
        <v/>
      </c>
      <c r="U195" s="169"/>
      <c r="V195" s="170" t="e">
        <f>IF(C195="",NA(),MATCH($B195&amp;$C195,'Smelter Look-up'!$J:$J,0))</f>
        <v>#N/A</v>
      </c>
      <c r="X195" s="171">
        <f t="shared" ca="1" si="12"/>
        <v>0</v>
      </c>
      <c r="AB195" s="171" t="str">
        <f t="shared" si="13"/>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4"/>
        <v/>
      </c>
      <c r="T196" s="156" t="str">
        <f ca="1">IF(B196="","",IF(ISERROR(MATCH($J196,SorP!$B$1:$B$5661,0)),"",INDIRECT("'SorP'!$A$"&amp;MATCH($J196,SorP!$B$1:$B$5661,0))))</f>
        <v/>
      </c>
      <c r="U196" s="169"/>
      <c r="V196" s="170" t="e">
        <f>IF(C196="",NA(),MATCH($B196&amp;$C196,'Smelter Look-up'!$J:$J,0))</f>
        <v>#N/A</v>
      </c>
      <c r="X196" s="171">
        <f t="shared" ca="1" si="12"/>
        <v>0</v>
      </c>
      <c r="AB196" s="171" t="str">
        <f t="shared" si="13"/>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4"/>
        <v/>
      </c>
      <c r="T197" s="156" t="str">
        <f ca="1">IF(B197="","",IF(ISERROR(MATCH($J197,SorP!$B$1:$B$5661,0)),"",INDIRECT("'SorP'!$A$"&amp;MATCH($J197,SorP!$B$1:$B$5661,0))))</f>
        <v/>
      </c>
      <c r="U197" s="169"/>
      <c r="V197" s="170" t="e">
        <f>IF(C197="",NA(),MATCH($B197&amp;$C197,'Smelter Look-up'!$J:$J,0))</f>
        <v>#N/A</v>
      </c>
      <c r="X197" s="171">
        <f t="shared" ca="1" si="12"/>
        <v>0</v>
      </c>
      <c r="AB197" s="171" t="str">
        <f t="shared" si="13"/>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4"/>
        <v/>
      </c>
      <c r="T198" s="156" t="str">
        <f ca="1">IF(B198="","",IF(ISERROR(MATCH($J198,SorP!$B$1:$B$5661,0)),"",INDIRECT("'SorP'!$A$"&amp;MATCH($J198,SorP!$B$1:$B$5661,0))))</f>
        <v/>
      </c>
      <c r="U198" s="169"/>
      <c r="V198" s="170" t="e">
        <f>IF(C198="",NA(),MATCH($B198&amp;$C198,'Smelter Look-up'!$J:$J,0))</f>
        <v>#N/A</v>
      </c>
      <c r="X198" s="171">
        <f t="shared" ca="1" si="12"/>
        <v>0</v>
      </c>
      <c r="AB198" s="171" t="str">
        <f t="shared" si="13"/>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4"/>
        <v/>
      </c>
      <c r="T199" s="156" t="str">
        <f ca="1">IF(B199="","",IF(ISERROR(MATCH($J199,SorP!$B$1:$B$5661,0)),"",INDIRECT("'SorP'!$A$"&amp;MATCH($J199,SorP!$B$1:$B$5661,0))))</f>
        <v/>
      </c>
      <c r="U199" s="169"/>
      <c r="V199" s="170" t="e">
        <f>IF(C199="",NA(),MATCH($B199&amp;$C199,'Smelter Look-up'!$J:$J,0))</f>
        <v>#N/A</v>
      </c>
      <c r="X199" s="171">
        <f t="shared" ca="1" si="12"/>
        <v>0</v>
      </c>
      <c r="AB199" s="171" t="str">
        <f t="shared" si="13"/>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4"/>
        <v/>
      </c>
      <c r="T200" s="156" t="str">
        <f ca="1">IF(B200="","",IF(ISERROR(MATCH($J200,SorP!$B$1:$B$5661,0)),"",INDIRECT("'SorP'!$A$"&amp;MATCH($J200,SorP!$B$1:$B$5661,0))))</f>
        <v/>
      </c>
      <c r="U200" s="169"/>
      <c r="V200" s="170" t="e">
        <f>IF(C200="",NA(),MATCH($B200&amp;$C200,'Smelter Look-up'!$J:$J,0))</f>
        <v>#N/A</v>
      </c>
      <c r="X200" s="171">
        <f t="shared" ca="1" si="12"/>
        <v>0</v>
      </c>
      <c r="AB200" s="171" t="str">
        <f t="shared" si="13"/>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4"/>
        <v/>
      </c>
      <c r="T201" s="156" t="str">
        <f ca="1">IF(B201="","",IF(ISERROR(MATCH($J201,SorP!$B$1:$B$5661,0)),"",INDIRECT("'SorP'!$A$"&amp;MATCH($J201,SorP!$B$1:$B$5661,0))))</f>
        <v/>
      </c>
      <c r="U201" s="169"/>
      <c r="V201" s="170" t="e">
        <f>IF(C201="",NA(),MATCH($B201&amp;$C201,'Smelter Look-up'!$J:$J,0))</f>
        <v>#N/A</v>
      </c>
      <c r="X201" s="171">
        <f t="shared" ca="1" si="12"/>
        <v>0</v>
      </c>
      <c r="AB201" s="171" t="str">
        <f t="shared" si="13"/>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4"/>
        <v/>
      </c>
      <c r="T202" s="156" t="str">
        <f ca="1">IF(B202="","",IF(ISERROR(MATCH($J202,SorP!$B$1:$B$5661,0)),"",INDIRECT("'SorP'!$A$"&amp;MATCH($J202,SorP!$B$1:$B$5661,0))))</f>
        <v/>
      </c>
      <c r="U202" s="169"/>
      <c r="V202" s="170" t="e">
        <f>IF(C202="",NA(),MATCH($B202&amp;$C202,'Smelter Look-up'!$J:$J,0))</f>
        <v>#N/A</v>
      </c>
      <c r="X202" s="171">
        <f t="shared" ca="1" si="12"/>
        <v>0</v>
      </c>
      <c r="AB202" s="171" t="str">
        <f t="shared" si="13"/>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4"/>
        <v/>
      </c>
      <c r="T203" s="156" t="str">
        <f ca="1">IF(B203="","",IF(ISERROR(MATCH($J203,SorP!$B$1:$B$5661,0)),"",INDIRECT("'SorP'!$A$"&amp;MATCH($J203,SorP!$B$1:$B$5661,0))))</f>
        <v/>
      </c>
      <c r="U203" s="169"/>
      <c r="V203" s="170" t="e">
        <f>IF(C203="",NA(),MATCH($B203&amp;$C203,'Smelter Look-up'!$J:$J,0))</f>
        <v>#N/A</v>
      </c>
      <c r="X203" s="171">
        <f t="shared" ca="1" si="12"/>
        <v>0</v>
      </c>
      <c r="AB203" s="171" t="str">
        <f t="shared" si="13"/>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4"/>
        <v/>
      </c>
      <c r="T204" s="156" t="str">
        <f ca="1">IF(B204="","",IF(ISERROR(MATCH($J204,SorP!$B$1:$B$5661,0)),"",INDIRECT("'SorP'!$A$"&amp;MATCH($J204,SorP!$B$1:$B$5661,0))))</f>
        <v/>
      </c>
      <c r="U204" s="169"/>
      <c r="V204" s="170" t="e">
        <f>IF(C204="",NA(),MATCH($B204&amp;$C204,'Smelter Look-up'!$J:$J,0))</f>
        <v>#N/A</v>
      </c>
      <c r="X204" s="171">
        <f t="shared" ca="1" si="12"/>
        <v>0</v>
      </c>
      <c r="AB204" s="171" t="str">
        <f t="shared" si="13"/>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4"/>
        <v/>
      </c>
      <c r="T205" s="156" t="str">
        <f ca="1">IF(B205="","",IF(ISERROR(MATCH($J205,SorP!$B$1:$B$5661,0)),"",INDIRECT("'SorP'!$A$"&amp;MATCH($J205,SorP!$B$1:$B$5661,0))))</f>
        <v/>
      </c>
      <c r="U205" s="169"/>
      <c r="V205" s="170" t="e">
        <f>IF(C205="",NA(),MATCH($B205&amp;$C205,'Smelter Look-up'!$J:$J,0))</f>
        <v>#N/A</v>
      </c>
      <c r="X205" s="171">
        <f t="shared" ca="1" si="12"/>
        <v>0</v>
      </c>
      <c r="AB205" s="171" t="str">
        <f t="shared" si="13"/>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4"/>
        <v/>
      </c>
      <c r="T206" s="156" t="str">
        <f ca="1">IF(B206="","",IF(ISERROR(MATCH($J206,SorP!$B$1:$B$5661,0)),"",INDIRECT("'SorP'!$A$"&amp;MATCH($J206,SorP!$B$1:$B$5661,0))))</f>
        <v/>
      </c>
      <c r="U206" s="169"/>
      <c r="V206" s="170" t="e">
        <f>IF(C206="",NA(),MATCH($B206&amp;$C206,'Smelter Look-up'!$J:$J,0))</f>
        <v>#N/A</v>
      </c>
      <c r="X206" s="171">
        <f t="shared" ca="1" si="12"/>
        <v>0</v>
      </c>
      <c r="AB206" s="171" t="str">
        <f t="shared" si="13"/>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4"/>
        <v/>
      </c>
      <c r="T207" s="156" t="str">
        <f ca="1">IF(B207="","",IF(ISERROR(MATCH($J207,SorP!$B$1:$B$5661,0)),"",INDIRECT("'SorP'!$A$"&amp;MATCH($J207,SorP!$B$1:$B$5661,0))))</f>
        <v/>
      </c>
      <c r="U207" s="169"/>
      <c r="V207" s="170" t="e">
        <f>IF(C207="",NA(),MATCH($B207&amp;$C207,'Smelter Look-up'!$J:$J,0))</f>
        <v>#N/A</v>
      </c>
      <c r="X207" s="171">
        <f t="shared" ca="1" si="12"/>
        <v>0</v>
      </c>
      <c r="AB207" s="171" t="str">
        <f t="shared" si="13"/>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4"/>
        <v/>
      </c>
      <c r="T208" s="156" t="str">
        <f ca="1">IF(B208="","",IF(ISERROR(MATCH($J208,SorP!$B$1:$B$5661,0)),"",INDIRECT("'SorP'!$A$"&amp;MATCH($J208,SorP!$B$1:$B$5661,0))))</f>
        <v/>
      </c>
      <c r="U208" s="169"/>
      <c r="V208" s="170" t="e">
        <f>IF(C208="",NA(),MATCH($B208&amp;$C208,'Smelter Look-up'!$J:$J,0))</f>
        <v>#N/A</v>
      </c>
      <c r="X208" s="171">
        <f t="shared" ca="1" si="12"/>
        <v>0</v>
      </c>
      <c r="AB208" s="171" t="str">
        <f t="shared" si="13"/>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4"/>
        <v/>
      </c>
      <c r="T209" s="156" t="str">
        <f ca="1">IF(B209="","",IF(ISERROR(MATCH($J209,SorP!$B$1:$B$5661,0)),"",INDIRECT("'SorP'!$A$"&amp;MATCH($J209,SorP!$B$1:$B$5661,0))))</f>
        <v/>
      </c>
      <c r="U209" s="169"/>
      <c r="V209" s="170" t="e">
        <f>IF(C209="",NA(),MATCH($B209&amp;$C209,'Smelter Look-up'!$J:$J,0))</f>
        <v>#N/A</v>
      </c>
      <c r="X209" s="171">
        <f t="shared" ca="1" si="12"/>
        <v>0</v>
      </c>
      <c r="AB209" s="171" t="str">
        <f t="shared" si="13"/>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4"/>
        <v/>
      </c>
      <c r="T210" s="156" t="str">
        <f ca="1">IF(B210="","",IF(ISERROR(MATCH($J210,SorP!$B$1:$B$5661,0)),"",INDIRECT("'SorP'!$A$"&amp;MATCH($J210,SorP!$B$1:$B$5661,0))))</f>
        <v/>
      </c>
      <c r="U210" s="169"/>
      <c r="V210" s="170" t="e">
        <f>IF(C210="",NA(),MATCH($B210&amp;$C210,'Smelter Look-up'!$J:$J,0))</f>
        <v>#N/A</v>
      </c>
      <c r="X210" s="171">
        <f t="shared" ca="1" si="12"/>
        <v>0</v>
      </c>
      <c r="AB210" s="171" t="str">
        <f t="shared" si="13"/>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4"/>
        <v/>
      </c>
      <c r="T211" s="156" t="str">
        <f ca="1">IF(B211="","",IF(ISERROR(MATCH($J211,SorP!$B$1:$B$5661,0)),"",INDIRECT("'SorP'!$A$"&amp;MATCH($J211,SorP!$B$1:$B$5661,0))))</f>
        <v/>
      </c>
      <c r="U211" s="169"/>
      <c r="V211" s="170" t="e">
        <f>IF(C211="",NA(),MATCH($B211&amp;$C211,'Smelter Look-up'!$J:$J,0))</f>
        <v>#N/A</v>
      </c>
      <c r="X211" s="171">
        <f t="shared" ca="1" si="12"/>
        <v>0</v>
      </c>
      <c r="AB211" s="171" t="str">
        <f t="shared" si="13"/>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4"/>
        <v/>
      </c>
      <c r="T212" s="156" t="str">
        <f ca="1">IF(B212="","",IF(ISERROR(MATCH($J212,SorP!$B$1:$B$5661,0)),"",INDIRECT("'SorP'!$A$"&amp;MATCH($J212,SorP!$B$1:$B$5661,0))))</f>
        <v/>
      </c>
      <c r="U212" s="169"/>
      <c r="V212" s="170" t="e">
        <f>IF(C212="",NA(),MATCH($B212&amp;$C212,'Smelter Look-up'!$J:$J,0))</f>
        <v>#N/A</v>
      </c>
      <c r="X212" s="171">
        <f t="shared" ca="1" si="12"/>
        <v>0</v>
      </c>
      <c r="AB212" s="171" t="str">
        <f t="shared" si="13"/>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4"/>
        <v/>
      </c>
      <c r="T213" s="156" t="str">
        <f ca="1">IF(B213="","",IF(ISERROR(MATCH($J213,SorP!$B$1:$B$5661,0)),"",INDIRECT("'SorP'!$A$"&amp;MATCH($J213,SorP!$B$1:$B$5661,0))))</f>
        <v/>
      </c>
      <c r="U213" s="169"/>
      <c r="V213" s="170" t="e">
        <f>IF(C213="",NA(),MATCH($B213&amp;$C213,'Smelter Look-up'!$J:$J,0))</f>
        <v>#N/A</v>
      </c>
      <c r="X213" s="171">
        <f t="shared" ca="1" si="12"/>
        <v>0</v>
      </c>
      <c r="AB213" s="171" t="str">
        <f t="shared" si="13"/>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4"/>
        <v/>
      </c>
      <c r="T214" s="156" t="str">
        <f ca="1">IF(B214="","",IF(ISERROR(MATCH($J214,SorP!$B$1:$B$5661,0)),"",INDIRECT("'SorP'!$A$"&amp;MATCH($J214,SorP!$B$1:$B$5661,0))))</f>
        <v/>
      </c>
      <c r="U214" s="169"/>
      <c r="V214" s="170" t="e">
        <f>IF(C214="",NA(),MATCH($B214&amp;$C214,'Smelter Look-up'!$J:$J,0))</f>
        <v>#N/A</v>
      </c>
      <c r="X214" s="171">
        <f t="shared" ca="1" si="12"/>
        <v>0</v>
      </c>
      <c r="AB214" s="171" t="str">
        <f t="shared" si="13"/>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4"/>
        <v/>
      </c>
      <c r="T215" s="156" t="str">
        <f ca="1">IF(B215="","",IF(ISERROR(MATCH($J215,SorP!$B$1:$B$5661,0)),"",INDIRECT("'SorP'!$A$"&amp;MATCH($J215,SorP!$B$1:$B$5661,0))))</f>
        <v/>
      </c>
      <c r="U215" s="169"/>
      <c r="V215" s="170" t="e">
        <f>IF(C215="",NA(),MATCH($B215&amp;$C215,'Smelter Look-up'!$J:$J,0))</f>
        <v>#N/A</v>
      </c>
      <c r="X215" s="171">
        <f t="shared" ca="1" si="12"/>
        <v>0</v>
      </c>
      <c r="AB215" s="171" t="str">
        <f t="shared" si="13"/>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4"/>
        <v/>
      </c>
      <c r="T216" s="156" t="str">
        <f ca="1">IF(B216="","",IF(ISERROR(MATCH($J216,SorP!$B$1:$B$5661,0)),"",INDIRECT("'SorP'!$A$"&amp;MATCH($J216,SorP!$B$1:$B$5661,0))))</f>
        <v/>
      </c>
      <c r="U216" s="169"/>
      <c r="V216" s="170" t="e">
        <f>IF(C216="",NA(),MATCH($B216&amp;$C216,'Smelter Look-up'!$J:$J,0))</f>
        <v>#N/A</v>
      </c>
      <c r="X216" s="171">
        <f t="shared" ca="1" si="12"/>
        <v>0</v>
      </c>
      <c r="AB216" s="171" t="str">
        <f t="shared" si="13"/>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4"/>
        <v/>
      </c>
      <c r="T217" s="156" t="str">
        <f ca="1">IF(B217="","",IF(ISERROR(MATCH($J217,SorP!$B$1:$B$5661,0)),"",INDIRECT("'SorP'!$A$"&amp;MATCH($J217,SorP!$B$1:$B$5661,0))))</f>
        <v/>
      </c>
      <c r="U217" s="169"/>
      <c r="V217" s="170" t="e">
        <f>IF(C217="",NA(),MATCH($B217&amp;$C217,'Smelter Look-up'!$J:$J,0))</f>
        <v>#N/A</v>
      </c>
      <c r="X217" s="171">
        <f t="shared" ca="1" si="12"/>
        <v>0</v>
      </c>
      <c r="AB217" s="171" t="str">
        <f t="shared" si="13"/>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4"/>
        <v/>
      </c>
      <c r="T218" s="156" t="str">
        <f ca="1">IF(B218="","",IF(ISERROR(MATCH($J218,SorP!$B$1:$B$5661,0)),"",INDIRECT("'SorP'!$A$"&amp;MATCH($J218,SorP!$B$1:$B$5661,0))))</f>
        <v/>
      </c>
      <c r="U218" s="169"/>
      <c r="V218" s="170" t="e">
        <f>IF(C218="",NA(),MATCH($B218&amp;$C218,'Smelter Look-up'!$J:$J,0))</f>
        <v>#N/A</v>
      </c>
      <c r="X218" s="171">
        <f t="shared" ca="1" si="12"/>
        <v>0</v>
      </c>
      <c r="AB218" s="171" t="str">
        <f t="shared" si="13"/>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4"/>
        <v/>
      </c>
      <c r="T219" s="156" t="str">
        <f ca="1">IF(B219="","",IF(ISERROR(MATCH($J219,SorP!$B$1:$B$5661,0)),"",INDIRECT("'SorP'!$A$"&amp;MATCH($J219,SorP!$B$1:$B$5661,0))))</f>
        <v/>
      </c>
      <c r="U219" s="169"/>
      <c r="V219" s="170" t="e">
        <f>IF(C219="",NA(),MATCH($B219&amp;$C219,'Smelter Look-up'!$J:$J,0))</f>
        <v>#N/A</v>
      </c>
      <c r="X219" s="171">
        <f t="shared" ca="1" si="12"/>
        <v>0</v>
      </c>
      <c r="AB219" s="171" t="str">
        <f t="shared" si="13"/>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4"/>
        <v/>
      </c>
      <c r="T220" s="156" t="str">
        <f ca="1">IF(B220="","",IF(ISERROR(MATCH($J220,SorP!$B$1:$B$5661,0)),"",INDIRECT("'SorP'!$A$"&amp;MATCH($J220,SorP!$B$1:$B$5661,0))))</f>
        <v/>
      </c>
      <c r="U220" s="169"/>
      <c r="V220" s="170" t="e">
        <f>IF(C220="",NA(),MATCH($B220&amp;$C220,'Smelter Look-up'!$J:$J,0))</f>
        <v>#N/A</v>
      </c>
      <c r="X220" s="171">
        <f t="shared" ca="1" si="12"/>
        <v>0</v>
      </c>
      <c r="AB220" s="171" t="str">
        <f t="shared" si="13"/>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4"/>
        <v/>
      </c>
      <c r="T221" s="156" t="str">
        <f ca="1">IF(B221="","",IF(ISERROR(MATCH($J221,SorP!$B$1:$B$5661,0)),"",INDIRECT("'SorP'!$A$"&amp;MATCH($J221,SorP!$B$1:$B$5661,0))))</f>
        <v/>
      </c>
      <c r="U221" s="169"/>
      <c r="V221" s="170" t="e">
        <f>IF(C221="",NA(),MATCH($B221&amp;$C221,'Smelter Look-up'!$J:$J,0))</f>
        <v>#N/A</v>
      </c>
      <c r="X221" s="171">
        <f t="shared" ca="1" si="12"/>
        <v>0</v>
      </c>
      <c r="AB221" s="171" t="str">
        <f t="shared" si="13"/>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4"/>
        <v/>
      </c>
      <c r="T222" s="156" t="str">
        <f ca="1">IF(B222="","",IF(ISERROR(MATCH($J222,SorP!$B$1:$B$5661,0)),"",INDIRECT("'SorP'!$A$"&amp;MATCH($J222,SorP!$B$1:$B$5661,0))))</f>
        <v/>
      </c>
      <c r="U222" s="169"/>
      <c r="V222" s="170" t="e">
        <f>IF(C222="",NA(),MATCH($B222&amp;$C222,'Smelter Look-up'!$J:$J,0))</f>
        <v>#N/A</v>
      </c>
      <c r="X222" s="171">
        <f t="shared" ca="1" si="12"/>
        <v>0</v>
      </c>
      <c r="AB222" s="171" t="str">
        <f t="shared" si="13"/>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4"/>
        <v/>
      </c>
      <c r="T223" s="156" t="str">
        <f ca="1">IF(B223="","",IF(ISERROR(MATCH($J223,SorP!$B$1:$B$5661,0)),"",INDIRECT("'SorP'!$A$"&amp;MATCH($J223,SorP!$B$1:$B$5661,0))))</f>
        <v/>
      </c>
      <c r="U223" s="169"/>
      <c r="V223" s="170" t="e">
        <f>IF(C223="",NA(),MATCH($B223&amp;$C223,'Smelter Look-up'!$J:$J,0))</f>
        <v>#N/A</v>
      </c>
      <c r="X223" s="171">
        <f t="shared" ca="1" si="12"/>
        <v>0</v>
      </c>
      <c r="AB223" s="171" t="str">
        <f t="shared" si="13"/>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4"/>
        <v/>
      </c>
      <c r="T224" s="156" t="str">
        <f ca="1">IF(B224="","",IF(ISERROR(MATCH($J224,SorP!$B$1:$B$5661,0)),"",INDIRECT("'SorP'!$A$"&amp;MATCH($J224,SorP!$B$1:$B$5661,0))))</f>
        <v/>
      </c>
      <c r="U224" s="169"/>
      <c r="V224" s="170" t="e">
        <f>IF(C224="",NA(),MATCH($B224&amp;$C224,'Smelter Look-up'!$J:$J,0))</f>
        <v>#N/A</v>
      </c>
      <c r="X224" s="171">
        <f t="shared" ca="1" si="12"/>
        <v>0</v>
      </c>
      <c r="AB224" s="171" t="str">
        <f t="shared" si="13"/>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4"/>
        <v/>
      </c>
      <c r="T225" s="156" t="str">
        <f ca="1">IF(B225="","",IF(ISERROR(MATCH($J225,SorP!$B$1:$B$5661,0)),"",INDIRECT("'SorP'!$A$"&amp;MATCH($J225,SorP!$B$1:$B$5661,0))))</f>
        <v/>
      </c>
      <c r="U225" s="169"/>
      <c r="V225" s="170" t="e">
        <f>IF(C225="",NA(),MATCH($B225&amp;$C225,'Smelter Look-up'!$J:$J,0))</f>
        <v>#N/A</v>
      </c>
      <c r="X225" s="171">
        <f t="shared" ca="1" si="12"/>
        <v>0</v>
      </c>
      <c r="AB225" s="171" t="str">
        <f t="shared" si="13"/>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4"/>
        <v/>
      </c>
      <c r="T226" s="156" t="str">
        <f ca="1">IF(B226="","",IF(ISERROR(MATCH($J226,SorP!$B$1:$B$5661,0)),"",INDIRECT("'SorP'!$A$"&amp;MATCH($J226,SorP!$B$1:$B$5661,0))))</f>
        <v/>
      </c>
      <c r="U226" s="169"/>
      <c r="V226" s="170" t="e">
        <f>IF(C226="",NA(),MATCH($B226&amp;$C226,'Smelter Look-up'!$J:$J,0))</f>
        <v>#N/A</v>
      </c>
      <c r="X226" s="171">
        <f t="shared" ca="1" si="12"/>
        <v>0</v>
      </c>
      <c r="AB226" s="171" t="str">
        <f t="shared" si="13"/>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4"/>
        <v/>
      </c>
      <c r="T227" s="156" t="str">
        <f ca="1">IF(B227="","",IF(ISERROR(MATCH($J227,SorP!$B$1:$B$5661,0)),"",INDIRECT("'SorP'!$A$"&amp;MATCH($J227,SorP!$B$1:$B$5661,0))))</f>
        <v/>
      </c>
      <c r="U227" s="169"/>
      <c r="V227" s="170" t="e">
        <f>IF(C227="",NA(),MATCH($B227&amp;$C227,'Smelter Look-up'!$J:$J,0))</f>
        <v>#N/A</v>
      </c>
      <c r="X227" s="171">
        <f t="shared" ca="1" si="12"/>
        <v>0</v>
      </c>
      <c r="AB227" s="171" t="str">
        <f t="shared" si="13"/>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4"/>
        <v/>
      </c>
      <c r="T228" s="156" t="str">
        <f ca="1">IF(B228="","",IF(ISERROR(MATCH($J228,SorP!$B$1:$B$5661,0)),"",INDIRECT("'SorP'!$A$"&amp;MATCH($J228,SorP!$B$1:$B$5661,0))))</f>
        <v/>
      </c>
      <c r="U228" s="169"/>
      <c r="V228" s="170" t="e">
        <f>IF(C228="",NA(),MATCH($B228&amp;$C228,'Smelter Look-up'!$J:$J,0))</f>
        <v>#N/A</v>
      </c>
      <c r="X228" s="171">
        <f t="shared" ca="1" si="12"/>
        <v>0</v>
      </c>
      <c r="AB228" s="171" t="str">
        <f t="shared" si="13"/>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4"/>
        <v/>
      </c>
      <c r="T229" s="156" t="str">
        <f ca="1">IF(B229="","",IF(ISERROR(MATCH($J229,SorP!$B$1:$B$5661,0)),"",INDIRECT("'SorP'!$A$"&amp;MATCH($J229,SorP!$B$1:$B$5661,0))))</f>
        <v/>
      </c>
      <c r="U229" s="169"/>
      <c r="V229" s="170" t="e">
        <f>IF(C229="",NA(),MATCH($B229&amp;$C229,'Smelter Look-up'!$J:$J,0))</f>
        <v>#N/A</v>
      </c>
      <c r="X229" s="171">
        <f t="shared" ca="1" si="12"/>
        <v>0</v>
      </c>
      <c r="AB229" s="171" t="str">
        <f t="shared" si="13"/>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4"/>
        <v/>
      </c>
      <c r="T230" s="156" t="str">
        <f ca="1">IF(B230="","",IF(ISERROR(MATCH($J230,SorP!$B$1:$B$5661,0)),"",INDIRECT("'SorP'!$A$"&amp;MATCH($J230,SorP!$B$1:$B$5661,0))))</f>
        <v/>
      </c>
      <c r="U230" s="169"/>
      <c r="V230" s="170" t="e">
        <f>IF(C230="",NA(),MATCH($B230&amp;$C230,'Smelter Look-up'!$J:$J,0))</f>
        <v>#N/A</v>
      </c>
      <c r="X230" s="171">
        <f t="shared" ca="1" si="12"/>
        <v>0</v>
      </c>
      <c r="AB230" s="171" t="str">
        <f t="shared" si="13"/>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4"/>
        <v/>
      </c>
      <c r="T231" s="156" t="str">
        <f ca="1">IF(B231="","",IF(ISERROR(MATCH($J231,SorP!$B$1:$B$5661,0)),"",INDIRECT("'SorP'!$A$"&amp;MATCH($J231,SorP!$B$1:$B$5661,0))))</f>
        <v/>
      </c>
      <c r="U231" s="169"/>
      <c r="V231" s="170" t="e">
        <f>IF(C231="",NA(),MATCH($B231&amp;$C231,'Smelter Look-up'!$J:$J,0))</f>
        <v>#N/A</v>
      </c>
      <c r="X231" s="171">
        <f t="shared" ca="1" si="12"/>
        <v>0</v>
      </c>
      <c r="AB231" s="171" t="str">
        <f t="shared" si="13"/>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4"/>
        <v/>
      </c>
      <c r="T232" s="156" t="str">
        <f ca="1">IF(B232="","",IF(ISERROR(MATCH($J232,SorP!$B$1:$B$5661,0)),"",INDIRECT("'SorP'!$A$"&amp;MATCH($J232,SorP!$B$1:$B$5661,0))))</f>
        <v/>
      </c>
      <c r="U232" s="169"/>
      <c r="V232" s="170" t="e">
        <f>IF(C232="",NA(),MATCH($B232&amp;$C232,'Smelter Look-up'!$J:$J,0))</f>
        <v>#N/A</v>
      </c>
      <c r="X232" s="171">
        <f t="shared" ca="1" si="12"/>
        <v>0</v>
      </c>
      <c r="AB232" s="171" t="str">
        <f t="shared" si="13"/>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4"/>
        <v/>
      </c>
      <c r="T233" s="156" t="str">
        <f ca="1">IF(B233="","",IF(ISERROR(MATCH($J233,SorP!$B$1:$B$5661,0)),"",INDIRECT("'SorP'!$A$"&amp;MATCH($J233,SorP!$B$1:$B$5661,0))))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4"/>
        <v/>
      </c>
      <c r="T234" s="156" t="str">
        <f ca="1">IF(B234="","",IF(ISERROR(MATCH($J234,SorP!$B$1:$B$5661,0)),"",INDIRECT("'SorP'!$A$"&amp;MATCH($J234,SorP!$B$1:$B$5661,0))))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4"/>
        <v/>
      </c>
      <c r="T235" s="156" t="str">
        <f ca="1">IF(B235="","",IF(ISERROR(MATCH($J235,SorP!$B$1:$B$5661,0)),"",INDIRECT("'SorP'!$A$"&amp;MATCH($J235,SorP!$B$1:$B$5661,0))))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4"/>
        <v/>
      </c>
      <c r="T236" s="156" t="str">
        <f ca="1">IF(B236="","",IF(ISERROR(MATCH($J236,SorP!$B$1:$B$5661,0)),"",INDIRECT("'SorP'!$A$"&amp;MATCH($J236,SorP!$B$1:$B$5661,0))))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4"/>
        <v/>
      </c>
      <c r="T237" s="156" t="str">
        <f ca="1">IF(B237="","",IF(ISERROR(MATCH($J237,SorP!$B$1:$B$5661,0)),"",INDIRECT("'SorP'!$A$"&amp;MATCH($J237,SorP!$B$1:$B$5661,0))))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4"/>
        <v/>
      </c>
      <c r="T238" s="156" t="str">
        <f ca="1">IF(B238="","",IF(ISERROR(MATCH($J238,SorP!$B$1:$B$5661,0)),"",INDIRECT("'SorP'!$A$"&amp;MATCH($J238,SorP!$B$1:$B$5661,0))))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4"/>
        <v/>
      </c>
      <c r="T239" s="156" t="str">
        <f ca="1">IF(B239="","",IF(ISERROR(MATCH($J239,SorP!$B$1:$B$5661,0)),"",INDIRECT("'SorP'!$A$"&amp;MATCH($J239,SorP!$B$1:$B$5661,0))))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4"/>
        <v/>
      </c>
      <c r="T240" s="156" t="str">
        <f ca="1">IF(B240="","",IF(ISERROR(MATCH($J240,SorP!$B$1:$B$5661,0)),"",INDIRECT("'SorP'!$A$"&amp;MATCH($J240,SorP!$B$1:$B$5661,0))))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4"/>
        <v/>
      </c>
      <c r="T241" s="156" t="str">
        <f ca="1">IF(B241="","",IF(ISERROR(MATCH($J241,SorP!$B$1:$B$5661,0)),"",INDIRECT("'SorP'!$A$"&amp;MATCH($J241,SorP!$B$1:$B$5661,0))))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4"/>
        <v/>
      </c>
      <c r="T242" s="156" t="str">
        <f ca="1">IF(B242="","",IF(ISERROR(MATCH($J242,SorP!$B$1:$B$5661,0)),"",INDIRECT("'SorP'!$A$"&amp;MATCH($J242,SorP!$B$1:$B$5661,0))))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4"/>
        <v/>
      </c>
      <c r="T243" s="156" t="str">
        <f ca="1">IF(B243="","",IF(ISERROR(MATCH($J243,SorP!$B$1:$B$5661,0)),"",INDIRECT("'SorP'!$A$"&amp;MATCH($J243,SorP!$B$1:$B$5661,0))))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4"/>
        <v/>
      </c>
      <c r="T244" s="156" t="str">
        <f ca="1">IF(B244="","",IF(ISERROR(MATCH($J244,SorP!$B$1:$B$5661,0)),"",INDIRECT("'SorP'!$A$"&amp;MATCH($J244,SorP!$B$1:$B$5661,0))))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4"/>
        <v/>
      </c>
      <c r="T245" s="156" t="str">
        <f ca="1">IF(B245="","",IF(ISERROR(MATCH($J245,SorP!$B$1:$B$5661,0)),"",INDIRECT("'SorP'!$A$"&amp;MATCH($J245,SorP!$B$1:$B$5661,0))))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4"/>
        <v/>
      </c>
      <c r="T246" s="156" t="str">
        <f ca="1">IF(B246="","",IF(ISERROR(MATCH($J246,SorP!$B$1:$B$5661,0)),"",INDIRECT("'SorP'!$A$"&amp;MATCH($J246,SorP!$B$1:$B$5661,0))))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IF(B247="","",IF(ISERROR(MATCH($J247,SorP!$B$1:$B$5661,0)),"",INDIRECT("'SorP'!$A$"&amp;MATCH($J247,SorP!$B$1:$B$5661,0))))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IF(B248="","",IF(ISERROR(MATCH($J248,SorP!$B$1:$B$5661,0)),"",INDIRECT("'SorP'!$A$"&amp;MATCH($J248,SorP!$B$1:$B$5661,0))))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IF(B249="","",IF(ISERROR(MATCH($J249,SorP!$B$1:$B$5661,0)),"",INDIRECT("'SorP'!$A$"&amp;MATCH($J249,SorP!$B$1:$B$5661,0))))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ref="X255:X318" ca="1" si="15">IF(AND(C255="Smelter not listed",OR(LEN(D255)=0,LEN(E255)=0)),1,0)</f>
        <v>0</v>
      </c>
      <c r="AB255" s="171" t="str">
        <f t="shared" ref="AB255:AB318" si="16">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7">IF(B256="","",IF(ISERROR(MATCH($E256,CL,0)),"Unknown",INDIRECT("'C'!$A$"&amp;MATCH($E256,CL,0)+1)))</f>
        <v/>
      </c>
      <c r="T256" s="156" t="str">
        <f ca="1">IF(B256="","",IF(ISERROR(MATCH($J256,SorP!$B$1:$B$5661,0)),"",INDIRECT("'SorP'!$A$"&amp;MATCH($J256,SorP!$B$1:$B$5661,0))))</f>
        <v/>
      </c>
      <c r="U256" s="169"/>
      <c r="V256" s="170" t="e">
        <f>IF(C256="",NA(),MATCH($B256&amp;$C256,'Smelter Look-up'!$J:$J,0))</f>
        <v>#N/A</v>
      </c>
      <c r="X256" s="171">
        <f t="shared" ca="1" si="15"/>
        <v>0</v>
      </c>
      <c r="AB256" s="171" t="str">
        <f t="shared" si="16"/>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7"/>
        <v/>
      </c>
      <c r="T257" s="156" t="str">
        <f ca="1">IF(B257="","",IF(ISERROR(MATCH($J257,SorP!$B$1:$B$5661,0)),"",INDIRECT("'SorP'!$A$"&amp;MATCH($J257,SorP!$B$1:$B$5661,0))))</f>
        <v/>
      </c>
      <c r="U257" s="169"/>
      <c r="V257" s="170" t="e">
        <f>IF(C257="",NA(),MATCH($B257&amp;$C257,'Smelter Look-up'!$J:$J,0))</f>
        <v>#N/A</v>
      </c>
      <c r="X257" s="171">
        <f t="shared" ca="1" si="15"/>
        <v>0</v>
      </c>
      <c r="AB257" s="171" t="str">
        <f t="shared" si="16"/>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7"/>
        <v/>
      </c>
      <c r="T258" s="156" t="str">
        <f ca="1">IF(B258="","",IF(ISERROR(MATCH($J258,SorP!$B$1:$B$5661,0)),"",INDIRECT("'SorP'!$A$"&amp;MATCH($J258,SorP!$B$1:$B$5661,0))))</f>
        <v/>
      </c>
      <c r="U258" s="169"/>
      <c r="V258" s="170" t="e">
        <f>IF(C258="",NA(),MATCH($B258&amp;$C258,'Smelter Look-up'!$J:$J,0))</f>
        <v>#N/A</v>
      </c>
      <c r="X258" s="171">
        <f t="shared" ca="1" si="15"/>
        <v>0</v>
      </c>
      <c r="AB258" s="171" t="str">
        <f t="shared" si="16"/>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7"/>
        <v/>
      </c>
      <c r="T259" s="156" t="str">
        <f ca="1">IF(B259="","",IF(ISERROR(MATCH($J259,SorP!$B$1:$B$5661,0)),"",INDIRECT("'SorP'!$A$"&amp;MATCH($J259,SorP!$B$1:$B$5661,0))))</f>
        <v/>
      </c>
      <c r="U259" s="169"/>
      <c r="V259" s="170" t="e">
        <f>IF(C259="",NA(),MATCH($B259&amp;$C259,'Smelter Look-up'!$J:$J,0))</f>
        <v>#N/A</v>
      </c>
      <c r="X259" s="171">
        <f t="shared" ca="1" si="15"/>
        <v>0</v>
      </c>
      <c r="AB259" s="171" t="str">
        <f t="shared" si="16"/>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7"/>
        <v/>
      </c>
      <c r="T260" s="156" t="str">
        <f ca="1">IF(B260="","",IF(ISERROR(MATCH($J260,SorP!$B$1:$B$5661,0)),"",INDIRECT("'SorP'!$A$"&amp;MATCH($J260,SorP!$B$1:$B$5661,0))))</f>
        <v/>
      </c>
      <c r="U260" s="169"/>
      <c r="V260" s="170" t="e">
        <f>IF(C260="",NA(),MATCH($B260&amp;$C260,'Smelter Look-up'!$J:$J,0))</f>
        <v>#N/A</v>
      </c>
      <c r="X260" s="171">
        <f t="shared" ca="1" si="15"/>
        <v>0</v>
      </c>
      <c r="AB260" s="171" t="str">
        <f t="shared" si="16"/>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7"/>
        <v/>
      </c>
      <c r="T261" s="156" t="str">
        <f ca="1">IF(B261="","",IF(ISERROR(MATCH($J261,SorP!$B$1:$B$5661,0)),"",INDIRECT("'SorP'!$A$"&amp;MATCH($J261,SorP!$B$1:$B$5661,0))))</f>
        <v/>
      </c>
      <c r="U261" s="169"/>
      <c r="V261" s="170" t="e">
        <f>IF(C261="",NA(),MATCH($B261&amp;$C261,'Smelter Look-up'!$J:$J,0))</f>
        <v>#N/A</v>
      </c>
      <c r="X261" s="171">
        <f t="shared" ca="1" si="15"/>
        <v>0</v>
      </c>
      <c r="AB261" s="171" t="str">
        <f t="shared" si="16"/>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7"/>
        <v/>
      </c>
      <c r="T262" s="156" t="str">
        <f ca="1">IF(B262="","",IF(ISERROR(MATCH($J262,SorP!$B$1:$B$5661,0)),"",INDIRECT("'SorP'!$A$"&amp;MATCH($J262,SorP!$B$1:$B$5661,0))))</f>
        <v/>
      </c>
      <c r="U262" s="169"/>
      <c r="V262" s="170" t="e">
        <f>IF(C262="",NA(),MATCH($B262&amp;$C262,'Smelter Look-up'!$J:$J,0))</f>
        <v>#N/A</v>
      </c>
      <c r="X262" s="171">
        <f t="shared" ca="1" si="15"/>
        <v>0</v>
      </c>
      <c r="AB262" s="171" t="str">
        <f t="shared" si="16"/>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7"/>
        <v/>
      </c>
      <c r="T263" s="156" t="str">
        <f ca="1">IF(B263="","",IF(ISERROR(MATCH($J263,SorP!$B$1:$B$5661,0)),"",INDIRECT("'SorP'!$A$"&amp;MATCH($J263,SorP!$B$1:$B$5661,0))))</f>
        <v/>
      </c>
      <c r="U263" s="169"/>
      <c r="V263" s="170" t="e">
        <f>IF(C263="",NA(),MATCH($B263&amp;$C263,'Smelter Look-up'!$J:$J,0))</f>
        <v>#N/A</v>
      </c>
      <c r="X263" s="171">
        <f t="shared" ca="1" si="15"/>
        <v>0</v>
      </c>
      <c r="AB263" s="171" t="str">
        <f t="shared" si="16"/>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7"/>
        <v/>
      </c>
      <c r="T264" s="156" t="str">
        <f ca="1">IF(B264="","",IF(ISERROR(MATCH($J264,SorP!$B$1:$B$5661,0)),"",INDIRECT("'SorP'!$A$"&amp;MATCH($J264,SorP!$B$1:$B$5661,0))))</f>
        <v/>
      </c>
      <c r="U264" s="169"/>
      <c r="V264" s="170" t="e">
        <f>IF(C264="",NA(),MATCH($B264&amp;$C264,'Smelter Look-up'!$J:$J,0))</f>
        <v>#N/A</v>
      </c>
      <c r="X264" s="171">
        <f t="shared" ca="1" si="15"/>
        <v>0</v>
      </c>
      <c r="AB264" s="171" t="str">
        <f t="shared" si="16"/>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7"/>
        <v/>
      </c>
      <c r="T265" s="156" t="str">
        <f ca="1">IF(B265="","",IF(ISERROR(MATCH($J265,SorP!$B$1:$B$5661,0)),"",INDIRECT("'SorP'!$A$"&amp;MATCH($J265,SorP!$B$1:$B$5661,0))))</f>
        <v/>
      </c>
      <c r="U265" s="169"/>
      <c r="V265" s="170" t="e">
        <f>IF(C265="",NA(),MATCH($B265&amp;$C265,'Smelter Look-up'!$J:$J,0))</f>
        <v>#N/A</v>
      </c>
      <c r="X265" s="171">
        <f t="shared" ca="1" si="15"/>
        <v>0</v>
      </c>
      <c r="AB265" s="171" t="str">
        <f t="shared" si="16"/>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7"/>
        <v/>
      </c>
      <c r="T266" s="156" t="str">
        <f ca="1">IF(B266="","",IF(ISERROR(MATCH($J266,SorP!$B$1:$B$5661,0)),"",INDIRECT("'SorP'!$A$"&amp;MATCH($J266,SorP!$B$1:$B$5661,0))))</f>
        <v/>
      </c>
      <c r="U266" s="169"/>
      <c r="V266" s="170" t="e">
        <f>IF(C266="",NA(),MATCH($B266&amp;$C266,'Smelter Look-up'!$J:$J,0))</f>
        <v>#N/A</v>
      </c>
      <c r="X266" s="171">
        <f t="shared" ca="1" si="15"/>
        <v>0</v>
      </c>
      <c r="AB266" s="171" t="str">
        <f t="shared" si="16"/>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7"/>
        <v/>
      </c>
      <c r="T267" s="156" t="str">
        <f ca="1">IF(B267="","",IF(ISERROR(MATCH($J267,SorP!$B$1:$B$5661,0)),"",INDIRECT("'SorP'!$A$"&amp;MATCH($J267,SorP!$B$1:$B$5661,0))))</f>
        <v/>
      </c>
      <c r="U267" s="169"/>
      <c r="V267" s="170" t="e">
        <f>IF(C267="",NA(),MATCH($B267&amp;$C267,'Smelter Look-up'!$J:$J,0))</f>
        <v>#N/A</v>
      </c>
      <c r="X267" s="171">
        <f t="shared" ca="1" si="15"/>
        <v>0</v>
      </c>
      <c r="AB267" s="171" t="str">
        <f t="shared" si="16"/>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7"/>
        <v/>
      </c>
      <c r="T268" s="156" t="str">
        <f ca="1">IF(B268="","",IF(ISERROR(MATCH($J268,SorP!$B$1:$B$5661,0)),"",INDIRECT("'SorP'!$A$"&amp;MATCH($J268,SorP!$B$1:$B$5661,0))))</f>
        <v/>
      </c>
      <c r="U268" s="169"/>
      <c r="V268" s="170" t="e">
        <f>IF(C268="",NA(),MATCH($B268&amp;$C268,'Smelter Look-up'!$J:$J,0))</f>
        <v>#N/A</v>
      </c>
      <c r="X268" s="171">
        <f t="shared" ca="1" si="15"/>
        <v>0</v>
      </c>
      <c r="AB268" s="171" t="str">
        <f t="shared" si="16"/>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7"/>
        <v/>
      </c>
      <c r="T269" s="156" t="str">
        <f ca="1">IF(B269="","",IF(ISERROR(MATCH($J269,SorP!$B$1:$B$5661,0)),"",INDIRECT("'SorP'!$A$"&amp;MATCH($J269,SorP!$B$1:$B$5661,0))))</f>
        <v/>
      </c>
      <c r="U269" s="169"/>
      <c r="V269" s="170" t="e">
        <f>IF(C269="",NA(),MATCH($B269&amp;$C269,'Smelter Look-up'!$J:$J,0))</f>
        <v>#N/A</v>
      </c>
      <c r="X269" s="171">
        <f t="shared" ca="1" si="15"/>
        <v>0</v>
      </c>
      <c r="AB269" s="171" t="str">
        <f t="shared" si="16"/>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7"/>
        <v/>
      </c>
      <c r="T270" s="156" t="str">
        <f ca="1">IF(B270="","",IF(ISERROR(MATCH($J270,SorP!$B$1:$B$5661,0)),"",INDIRECT("'SorP'!$A$"&amp;MATCH($J270,SorP!$B$1:$B$5661,0))))</f>
        <v/>
      </c>
      <c r="U270" s="169"/>
      <c r="V270" s="170" t="e">
        <f>IF(C270="",NA(),MATCH($B270&amp;$C270,'Smelter Look-up'!$J:$J,0))</f>
        <v>#N/A</v>
      </c>
      <c r="X270" s="171">
        <f t="shared" ca="1" si="15"/>
        <v>0</v>
      </c>
      <c r="AB270" s="171" t="str">
        <f t="shared" si="16"/>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7"/>
        <v/>
      </c>
      <c r="T271" s="156" t="str">
        <f ca="1">IF(B271="","",IF(ISERROR(MATCH($J271,SorP!$B$1:$B$5661,0)),"",INDIRECT("'SorP'!$A$"&amp;MATCH($J271,SorP!$B$1:$B$5661,0))))</f>
        <v/>
      </c>
      <c r="U271" s="169"/>
      <c r="V271" s="170" t="e">
        <f>IF(C271="",NA(),MATCH($B271&amp;$C271,'Smelter Look-up'!$J:$J,0))</f>
        <v>#N/A</v>
      </c>
      <c r="X271" s="171">
        <f t="shared" ca="1" si="15"/>
        <v>0</v>
      </c>
      <c r="AB271" s="171" t="str">
        <f t="shared" si="16"/>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7"/>
        <v/>
      </c>
      <c r="T272" s="156" t="str">
        <f ca="1">IF(B272="","",IF(ISERROR(MATCH($J272,SorP!$B$1:$B$5661,0)),"",INDIRECT("'SorP'!$A$"&amp;MATCH($J272,SorP!$B$1:$B$5661,0))))</f>
        <v/>
      </c>
      <c r="U272" s="169"/>
      <c r="V272" s="170" t="e">
        <f>IF(C272="",NA(),MATCH($B272&amp;$C272,'Smelter Look-up'!$J:$J,0))</f>
        <v>#N/A</v>
      </c>
      <c r="X272" s="171">
        <f t="shared" ca="1" si="15"/>
        <v>0</v>
      </c>
      <c r="AB272" s="171" t="str">
        <f t="shared" si="16"/>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7"/>
        <v/>
      </c>
      <c r="T273" s="156" t="str">
        <f ca="1">IF(B273="","",IF(ISERROR(MATCH($J273,SorP!$B$1:$B$5661,0)),"",INDIRECT("'SorP'!$A$"&amp;MATCH($J273,SorP!$B$1:$B$5661,0))))</f>
        <v/>
      </c>
      <c r="U273" s="169"/>
      <c r="V273" s="170" t="e">
        <f>IF(C273="",NA(),MATCH($B273&amp;$C273,'Smelter Look-up'!$J:$J,0))</f>
        <v>#N/A</v>
      </c>
      <c r="X273" s="171">
        <f t="shared" ca="1" si="15"/>
        <v>0</v>
      </c>
      <c r="AB273" s="171" t="str">
        <f t="shared" si="16"/>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7"/>
        <v/>
      </c>
      <c r="T274" s="156" t="str">
        <f ca="1">IF(B274="","",IF(ISERROR(MATCH($J274,SorP!$B$1:$B$5661,0)),"",INDIRECT("'SorP'!$A$"&amp;MATCH($J274,SorP!$B$1:$B$5661,0))))</f>
        <v/>
      </c>
      <c r="U274" s="169"/>
      <c r="V274" s="170" t="e">
        <f>IF(C274="",NA(),MATCH($B274&amp;$C274,'Smelter Look-up'!$J:$J,0))</f>
        <v>#N/A</v>
      </c>
      <c r="X274" s="171">
        <f t="shared" ca="1" si="15"/>
        <v>0</v>
      </c>
      <c r="AB274" s="171" t="str">
        <f t="shared" si="16"/>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7"/>
        <v/>
      </c>
      <c r="T275" s="156" t="str">
        <f ca="1">IF(B275="","",IF(ISERROR(MATCH($J275,SorP!$B$1:$B$5661,0)),"",INDIRECT("'SorP'!$A$"&amp;MATCH($J275,SorP!$B$1:$B$5661,0))))</f>
        <v/>
      </c>
      <c r="U275" s="169"/>
      <c r="V275" s="170" t="e">
        <f>IF(C275="",NA(),MATCH($B275&amp;$C275,'Smelter Look-up'!$J:$J,0))</f>
        <v>#N/A</v>
      </c>
      <c r="X275" s="171">
        <f t="shared" ca="1" si="15"/>
        <v>0</v>
      </c>
      <c r="AB275" s="171" t="str">
        <f t="shared" si="16"/>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7"/>
        <v/>
      </c>
      <c r="T276" s="156" t="str">
        <f ca="1">IF(B276="","",IF(ISERROR(MATCH($J276,SorP!$B$1:$B$5661,0)),"",INDIRECT("'SorP'!$A$"&amp;MATCH($J276,SorP!$B$1:$B$5661,0))))</f>
        <v/>
      </c>
      <c r="U276" s="169"/>
      <c r="V276" s="170" t="e">
        <f>IF(C276="",NA(),MATCH($B276&amp;$C276,'Smelter Look-up'!$J:$J,0))</f>
        <v>#N/A</v>
      </c>
      <c r="X276" s="171">
        <f t="shared" ca="1" si="15"/>
        <v>0</v>
      </c>
      <c r="AB276" s="171" t="str">
        <f t="shared" si="16"/>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7"/>
        <v/>
      </c>
      <c r="T277" s="156" t="str">
        <f ca="1">IF(B277="","",IF(ISERROR(MATCH($J277,SorP!$B$1:$B$5661,0)),"",INDIRECT("'SorP'!$A$"&amp;MATCH($J277,SorP!$B$1:$B$5661,0))))</f>
        <v/>
      </c>
      <c r="U277" s="169"/>
      <c r="V277" s="170" t="e">
        <f>IF(C277="",NA(),MATCH($B277&amp;$C277,'Smelter Look-up'!$J:$J,0))</f>
        <v>#N/A</v>
      </c>
      <c r="X277" s="171">
        <f t="shared" ca="1" si="15"/>
        <v>0</v>
      </c>
      <c r="AB277" s="171" t="str">
        <f t="shared" si="16"/>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7"/>
        <v/>
      </c>
      <c r="T278" s="156" t="str">
        <f ca="1">IF(B278="","",IF(ISERROR(MATCH($J278,SorP!$B$1:$B$5661,0)),"",INDIRECT("'SorP'!$A$"&amp;MATCH($J278,SorP!$B$1:$B$5661,0))))</f>
        <v/>
      </c>
      <c r="U278" s="169"/>
      <c r="V278" s="170" t="e">
        <f>IF(C278="",NA(),MATCH($B278&amp;$C278,'Smelter Look-up'!$J:$J,0))</f>
        <v>#N/A</v>
      </c>
      <c r="X278" s="171">
        <f t="shared" ca="1" si="15"/>
        <v>0</v>
      </c>
      <c r="AB278" s="171" t="str">
        <f t="shared" si="16"/>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7"/>
        <v/>
      </c>
      <c r="T279" s="156" t="str">
        <f ca="1">IF(B279="","",IF(ISERROR(MATCH($J279,SorP!$B$1:$B$5661,0)),"",INDIRECT("'SorP'!$A$"&amp;MATCH($J279,SorP!$B$1:$B$5661,0))))</f>
        <v/>
      </c>
      <c r="U279" s="169"/>
      <c r="V279" s="170" t="e">
        <f>IF(C279="",NA(),MATCH($B279&amp;$C279,'Smelter Look-up'!$J:$J,0))</f>
        <v>#N/A</v>
      </c>
      <c r="X279" s="171">
        <f t="shared" ca="1" si="15"/>
        <v>0</v>
      </c>
      <c r="AB279" s="171" t="str">
        <f t="shared" si="16"/>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7"/>
        <v/>
      </c>
      <c r="T280" s="156" t="str">
        <f ca="1">IF(B280="","",IF(ISERROR(MATCH($J280,SorP!$B$1:$B$5661,0)),"",INDIRECT("'SorP'!$A$"&amp;MATCH($J280,SorP!$B$1:$B$5661,0))))</f>
        <v/>
      </c>
      <c r="U280" s="169"/>
      <c r="V280" s="170" t="e">
        <f>IF(C280="",NA(),MATCH($B280&amp;$C280,'Smelter Look-up'!$J:$J,0))</f>
        <v>#N/A</v>
      </c>
      <c r="X280" s="171">
        <f t="shared" ca="1" si="15"/>
        <v>0</v>
      </c>
      <c r="AB280" s="171" t="str">
        <f t="shared" si="16"/>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7"/>
        <v/>
      </c>
      <c r="T281" s="156" t="str">
        <f ca="1">IF(B281="","",IF(ISERROR(MATCH($J281,SorP!$B$1:$B$5661,0)),"",INDIRECT("'SorP'!$A$"&amp;MATCH($J281,SorP!$B$1:$B$5661,0))))</f>
        <v/>
      </c>
      <c r="U281" s="169"/>
      <c r="V281" s="170" t="e">
        <f>IF(C281="",NA(),MATCH($B281&amp;$C281,'Smelter Look-up'!$J:$J,0))</f>
        <v>#N/A</v>
      </c>
      <c r="X281" s="171">
        <f t="shared" ca="1" si="15"/>
        <v>0</v>
      </c>
      <c r="AB281" s="171" t="str">
        <f t="shared" si="16"/>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7"/>
        <v/>
      </c>
      <c r="T282" s="156" t="str">
        <f ca="1">IF(B282="","",IF(ISERROR(MATCH($J282,SorP!$B$1:$B$5661,0)),"",INDIRECT("'SorP'!$A$"&amp;MATCH($J282,SorP!$B$1:$B$5661,0))))</f>
        <v/>
      </c>
      <c r="U282" s="169"/>
      <c r="V282" s="170" t="e">
        <f>IF(C282="",NA(),MATCH($B282&amp;$C282,'Smelter Look-up'!$J:$J,0))</f>
        <v>#N/A</v>
      </c>
      <c r="X282" s="171">
        <f t="shared" ca="1" si="15"/>
        <v>0</v>
      </c>
      <c r="AB282" s="171" t="str">
        <f t="shared" si="16"/>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7"/>
        <v/>
      </c>
      <c r="T283" s="156" t="str">
        <f ca="1">IF(B283="","",IF(ISERROR(MATCH($J283,SorP!$B$1:$B$5661,0)),"",INDIRECT("'SorP'!$A$"&amp;MATCH($J283,SorP!$B$1:$B$5661,0))))</f>
        <v/>
      </c>
      <c r="U283" s="169"/>
      <c r="V283" s="170" t="e">
        <f>IF(C283="",NA(),MATCH($B283&amp;$C283,'Smelter Look-up'!$J:$J,0))</f>
        <v>#N/A</v>
      </c>
      <c r="X283" s="171">
        <f t="shared" ca="1" si="15"/>
        <v>0</v>
      </c>
      <c r="AB283" s="171" t="str">
        <f t="shared" si="16"/>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7"/>
        <v/>
      </c>
      <c r="T284" s="156" t="str">
        <f ca="1">IF(B284="","",IF(ISERROR(MATCH($J284,SorP!$B$1:$B$5661,0)),"",INDIRECT("'SorP'!$A$"&amp;MATCH($J284,SorP!$B$1:$B$5661,0))))</f>
        <v/>
      </c>
      <c r="U284" s="169"/>
      <c r="V284" s="170" t="e">
        <f>IF(C284="",NA(),MATCH($B284&amp;$C284,'Smelter Look-up'!$J:$J,0))</f>
        <v>#N/A</v>
      </c>
      <c r="X284" s="171">
        <f t="shared" ca="1" si="15"/>
        <v>0</v>
      </c>
      <c r="AB284" s="171" t="str">
        <f t="shared" si="16"/>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7"/>
        <v/>
      </c>
      <c r="T285" s="156" t="str">
        <f ca="1">IF(B285="","",IF(ISERROR(MATCH($J285,SorP!$B$1:$B$5661,0)),"",INDIRECT("'SorP'!$A$"&amp;MATCH($J285,SorP!$B$1:$B$5661,0))))</f>
        <v/>
      </c>
      <c r="U285" s="169"/>
      <c r="V285" s="170" t="e">
        <f>IF(C285="",NA(),MATCH($B285&amp;$C285,'Smelter Look-up'!$J:$J,0))</f>
        <v>#N/A</v>
      </c>
      <c r="X285" s="171">
        <f t="shared" ca="1" si="15"/>
        <v>0</v>
      </c>
      <c r="AB285" s="171" t="str">
        <f t="shared" si="16"/>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7"/>
        <v/>
      </c>
      <c r="T286" s="156" t="str">
        <f ca="1">IF(B286="","",IF(ISERROR(MATCH($J286,SorP!$B$1:$B$5661,0)),"",INDIRECT("'SorP'!$A$"&amp;MATCH($J286,SorP!$B$1:$B$5661,0))))</f>
        <v/>
      </c>
      <c r="U286" s="169"/>
      <c r="V286" s="170" t="e">
        <f>IF(C286="",NA(),MATCH($B286&amp;$C286,'Smelter Look-up'!$J:$J,0))</f>
        <v>#N/A</v>
      </c>
      <c r="X286" s="171">
        <f t="shared" ca="1" si="15"/>
        <v>0</v>
      </c>
      <c r="AB286" s="171" t="str">
        <f t="shared" si="16"/>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7"/>
        <v/>
      </c>
      <c r="T287" s="156" t="str">
        <f ca="1">IF(B287="","",IF(ISERROR(MATCH($J287,SorP!$B$1:$B$5661,0)),"",INDIRECT("'SorP'!$A$"&amp;MATCH($J287,SorP!$B$1:$B$5661,0))))</f>
        <v/>
      </c>
      <c r="U287" s="169"/>
      <c r="V287" s="170" t="e">
        <f>IF(C287="",NA(),MATCH($B287&amp;$C287,'Smelter Look-up'!$J:$J,0))</f>
        <v>#N/A</v>
      </c>
      <c r="X287" s="171">
        <f t="shared" ca="1" si="15"/>
        <v>0</v>
      </c>
      <c r="AB287" s="171" t="str">
        <f t="shared" si="16"/>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7"/>
        <v/>
      </c>
      <c r="T288" s="156" t="str">
        <f ca="1">IF(B288="","",IF(ISERROR(MATCH($J288,SorP!$B$1:$B$5661,0)),"",INDIRECT("'SorP'!$A$"&amp;MATCH($J288,SorP!$B$1:$B$5661,0))))</f>
        <v/>
      </c>
      <c r="U288" s="169"/>
      <c r="V288" s="170" t="e">
        <f>IF(C288="",NA(),MATCH($B288&amp;$C288,'Smelter Look-up'!$J:$J,0))</f>
        <v>#N/A</v>
      </c>
      <c r="X288" s="171">
        <f t="shared" ca="1" si="15"/>
        <v>0</v>
      </c>
      <c r="AB288" s="171" t="str">
        <f t="shared" si="16"/>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7"/>
        <v/>
      </c>
      <c r="T289" s="156" t="str">
        <f ca="1">IF(B289="","",IF(ISERROR(MATCH($J289,SorP!$B$1:$B$5661,0)),"",INDIRECT("'SorP'!$A$"&amp;MATCH($J289,SorP!$B$1:$B$5661,0))))</f>
        <v/>
      </c>
      <c r="U289" s="169"/>
      <c r="V289" s="170" t="e">
        <f>IF(C289="",NA(),MATCH($B289&amp;$C289,'Smelter Look-up'!$J:$J,0))</f>
        <v>#N/A</v>
      </c>
      <c r="X289" s="171">
        <f t="shared" ca="1" si="15"/>
        <v>0</v>
      </c>
      <c r="AB289" s="171" t="str">
        <f t="shared" si="16"/>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7"/>
        <v/>
      </c>
      <c r="T290" s="156" t="str">
        <f ca="1">IF(B290="","",IF(ISERROR(MATCH($J290,SorP!$B$1:$B$5661,0)),"",INDIRECT("'SorP'!$A$"&amp;MATCH($J290,SorP!$B$1:$B$5661,0))))</f>
        <v/>
      </c>
      <c r="U290" s="169"/>
      <c r="V290" s="170" t="e">
        <f>IF(C290="",NA(),MATCH($B290&amp;$C290,'Smelter Look-up'!$J:$J,0))</f>
        <v>#N/A</v>
      </c>
      <c r="X290" s="171">
        <f t="shared" ca="1" si="15"/>
        <v>0</v>
      </c>
      <c r="AB290" s="171" t="str">
        <f t="shared" si="16"/>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7"/>
        <v/>
      </c>
      <c r="T291" s="156" t="str">
        <f ca="1">IF(B291="","",IF(ISERROR(MATCH($J291,SorP!$B$1:$B$5661,0)),"",INDIRECT("'SorP'!$A$"&amp;MATCH($J291,SorP!$B$1:$B$5661,0))))</f>
        <v/>
      </c>
      <c r="U291" s="169"/>
      <c r="V291" s="170" t="e">
        <f>IF(C291="",NA(),MATCH($B291&amp;$C291,'Smelter Look-up'!$J:$J,0))</f>
        <v>#N/A</v>
      </c>
      <c r="X291" s="171">
        <f t="shared" ca="1" si="15"/>
        <v>0</v>
      </c>
      <c r="AB291" s="171" t="str">
        <f t="shared" si="16"/>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7"/>
        <v/>
      </c>
      <c r="T292" s="156" t="str">
        <f ca="1">IF(B292="","",IF(ISERROR(MATCH($J292,SorP!$B$1:$B$5661,0)),"",INDIRECT("'SorP'!$A$"&amp;MATCH($J292,SorP!$B$1:$B$5661,0))))</f>
        <v/>
      </c>
      <c r="U292" s="169"/>
      <c r="V292" s="170" t="e">
        <f>IF(C292="",NA(),MATCH($B292&amp;$C292,'Smelter Look-up'!$J:$J,0))</f>
        <v>#N/A</v>
      </c>
      <c r="X292" s="171">
        <f t="shared" ca="1" si="15"/>
        <v>0</v>
      </c>
      <c r="AB292" s="171" t="str">
        <f t="shared" si="16"/>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7"/>
        <v/>
      </c>
      <c r="T293" s="156" t="str">
        <f ca="1">IF(B293="","",IF(ISERROR(MATCH($J293,SorP!$B$1:$B$5661,0)),"",INDIRECT("'SorP'!$A$"&amp;MATCH($J293,SorP!$B$1:$B$5661,0))))</f>
        <v/>
      </c>
      <c r="U293" s="169"/>
      <c r="V293" s="170" t="e">
        <f>IF(C293="",NA(),MATCH($B293&amp;$C293,'Smelter Look-up'!$J:$J,0))</f>
        <v>#N/A</v>
      </c>
      <c r="X293" s="171">
        <f t="shared" ca="1" si="15"/>
        <v>0</v>
      </c>
      <c r="AB293" s="171" t="str">
        <f t="shared" si="16"/>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7"/>
        <v/>
      </c>
      <c r="T294" s="156" t="str">
        <f ca="1">IF(B294="","",IF(ISERROR(MATCH($J294,SorP!$B$1:$B$5661,0)),"",INDIRECT("'SorP'!$A$"&amp;MATCH($J294,SorP!$B$1:$B$5661,0))))</f>
        <v/>
      </c>
      <c r="U294" s="169"/>
      <c r="V294" s="170" t="e">
        <f>IF(C294="",NA(),MATCH($B294&amp;$C294,'Smelter Look-up'!$J:$J,0))</f>
        <v>#N/A</v>
      </c>
      <c r="X294" s="171">
        <f t="shared" ca="1" si="15"/>
        <v>0</v>
      </c>
      <c r="AB294" s="171" t="str">
        <f t="shared" si="16"/>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7"/>
        <v/>
      </c>
      <c r="T295" s="156" t="str">
        <f ca="1">IF(B295="","",IF(ISERROR(MATCH($J295,SorP!$B$1:$B$5661,0)),"",INDIRECT("'SorP'!$A$"&amp;MATCH($J295,SorP!$B$1:$B$5661,0))))</f>
        <v/>
      </c>
      <c r="U295" s="169"/>
      <c r="V295" s="170" t="e">
        <f>IF(C295="",NA(),MATCH($B295&amp;$C295,'Smelter Look-up'!$J:$J,0))</f>
        <v>#N/A</v>
      </c>
      <c r="X295" s="171">
        <f t="shared" ca="1" si="15"/>
        <v>0</v>
      </c>
      <c r="AB295" s="171" t="str">
        <f t="shared" si="16"/>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7"/>
        <v/>
      </c>
      <c r="T296" s="156" t="str">
        <f ca="1">IF(B296="","",IF(ISERROR(MATCH($J296,SorP!$B$1:$B$5661,0)),"",INDIRECT("'SorP'!$A$"&amp;MATCH($J296,SorP!$B$1:$B$5661,0))))</f>
        <v/>
      </c>
      <c r="U296" s="169"/>
      <c r="V296" s="170" t="e">
        <f>IF(C296="",NA(),MATCH($B296&amp;$C296,'Smelter Look-up'!$J:$J,0))</f>
        <v>#N/A</v>
      </c>
      <c r="X296" s="171">
        <f t="shared" ca="1" si="15"/>
        <v>0</v>
      </c>
      <c r="AB296" s="171" t="str">
        <f t="shared" si="16"/>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7"/>
        <v/>
      </c>
      <c r="T297" s="156" t="str">
        <f ca="1">IF(B297="","",IF(ISERROR(MATCH($J297,SorP!$B$1:$B$5661,0)),"",INDIRECT("'SorP'!$A$"&amp;MATCH($J297,SorP!$B$1:$B$5661,0))))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7"/>
        <v/>
      </c>
      <c r="T298" s="156" t="str">
        <f ca="1">IF(B298="","",IF(ISERROR(MATCH($J298,SorP!$B$1:$B$5661,0)),"",INDIRECT("'SorP'!$A$"&amp;MATCH($J298,SorP!$B$1:$B$5661,0))))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7"/>
        <v/>
      </c>
      <c r="T299" s="156" t="str">
        <f ca="1">IF(B299="","",IF(ISERROR(MATCH($J299,SorP!$B$1:$B$5661,0)),"",INDIRECT("'SorP'!$A$"&amp;MATCH($J299,SorP!$B$1:$B$5661,0))))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7"/>
        <v/>
      </c>
      <c r="T300" s="156" t="str">
        <f ca="1">IF(B300="","",IF(ISERROR(MATCH($J300,SorP!$B$1:$B$5661,0)),"",INDIRECT("'SorP'!$A$"&amp;MATCH($J300,SorP!$B$1:$B$5661,0))))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7"/>
        <v/>
      </c>
      <c r="T301" s="156" t="str">
        <f ca="1">IF(B301="","",IF(ISERROR(MATCH($J301,SorP!$B$1:$B$5661,0)),"",INDIRECT("'SorP'!$A$"&amp;MATCH($J301,SorP!$B$1:$B$5661,0))))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7"/>
        <v/>
      </c>
      <c r="T302" s="156" t="str">
        <f ca="1">IF(B302="","",IF(ISERROR(MATCH($J302,SorP!$B$1:$B$5661,0)),"",INDIRECT("'SorP'!$A$"&amp;MATCH($J302,SorP!$B$1:$B$5661,0))))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7"/>
        <v/>
      </c>
      <c r="T303" s="156" t="str">
        <f ca="1">IF(B303="","",IF(ISERROR(MATCH($J303,SorP!$B$1:$B$5661,0)),"",INDIRECT("'SorP'!$A$"&amp;MATCH($J303,SorP!$B$1:$B$5661,0))))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7"/>
        <v/>
      </c>
      <c r="T304" s="156" t="str">
        <f ca="1">IF(B304="","",IF(ISERROR(MATCH($J304,SorP!$B$1:$B$5661,0)),"",INDIRECT("'SorP'!$A$"&amp;MATCH($J304,SorP!$B$1:$B$5661,0))))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7"/>
        <v/>
      </c>
      <c r="T305" s="156" t="str">
        <f ca="1">IF(B305="","",IF(ISERROR(MATCH($J305,SorP!$B$1:$B$5661,0)),"",INDIRECT("'SorP'!$A$"&amp;MATCH($J305,SorP!$B$1:$B$5661,0))))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7"/>
        <v/>
      </c>
      <c r="T306" s="156" t="str">
        <f ca="1">IF(B306="","",IF(ISERROR(MATCH($J306,SorP!$B$1:$B$5661,0)),"",INDIRECT("'SorP'!$A$"&amp;MATCH($J306,SorP!$B$1:$B$5661,0))))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7"/>
        <v/>
      </c>
      <c r="T307" s="156" t="str">
        <f ca="1">IF(B307="","",IF(ISERROR(MATCH($J307,SorP!$B$1:$B$5661,0)),"",INDIRECT("'SorP'!$A$"&amp;MATCH($J307,SorP!$B$1:$B$5661,0))))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7"/>
        <v/>
      </c>
      <c r="T308" s="156" t="str">
        <f ca="1">IF(B308="","",IF(ISERROR(MATCH($J308,SorP!$B$1:$B$5661,0)),"",INDIRECT("'SorP'!$A$"&amp;MATCH($J308,SorP!$B$1:$B$5661,0))))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7"/>
        <v/>
      </c>
      <c r="T309" s="156" t="str">
        <f ca="1">IF(B309="","",IF(ISERROR(MATCH($J309,SorP!$B$1:$B$5661,0)),"",INDIRECT("'SorP'!$A$"&amp;MATCH($J309,SorP!$B$1:$B$5661,0))))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7"/>
        <v/>
      </c>
      <c r="T310" s="156" t="str">
        <f ca="1">IF(B310="","",IF(ISERROR(MATCH($J310,SorP!$B$1:$B$5661,0)),"",INDIRECT("'SorP'!$A$"&amp;MATCH($J310,SorP!$B$1:$B$5661,0))))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IF(B311="","",IF(ISERROR(MATCH($J311,SorP!$B$1:$B$5661,0)),"",INDIRECT("'SorP'!$A$"&amp;MATCH($J311,SorP!$B$1:$B$5661,0))))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IF(B312="","",IF(ISERROR(MATCH($J312,SorP!$B$1:$B$5661,0)),"",INDIRECT("'SorP'!$A$"&amp;MATCH($J312,SorP!$B$1:$B$5661,0))))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IF(B313="","",IF(ISERROR(MATCH($J313,SorP!$B$1:$B$5661,0)),"",INDIRECT("'SorP'!$A$"&amp;MATCH($J313,SorP!$B$1:$B$5661,0))))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ref="X319:X382" ca="1" si="18">IF(AND(C319="Smelter not listed",OR(LEN(D319)=0,LEN(E319)=0)),1,0)</f>
        <v>0</v>
      </c>
      <c r="AB319" s="171" t="str">
        <f t="shared" ref="AB319:AB382" si="19">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20">IF(B320="","",IF(ISERROR(MATCH($E320,CL,0)),"Unknown",INDIRECT("'C'!$A$"&amp;MATCH($E320,CL,0)+1)))</f>
        <v/>
      </c>
      <c r="T320" s="156" t="str">
        <f ca="1">IF(B320="","",IF(ISERROR(MATCH($J320,SorP!$B$1:$B$5661,0)),"",INDIRECT("'SorP'!$A$"&amp;MATCH($J320,SorP!$B$1:$B$5661,0))))</f>
        <v/>
      </c>
      <c r="U320" s="169"/>
      <c r="V320" s="170" t="e">
        <f>IF(C320="",NA(),MATCH($B320&amp;$C320,'Smelter Look-up'!$J:$J,0))</f>
        <v>#N/A</v>
      </c>
      <c r="X320" s="171">
        <f t="shared" ca="1" si="18"/>
        <v>0</v>
      </c>
      <c r="AB320" s="171" t="str">
        <f t="shared" si="19"/>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20"/>
        <v/>
      </c>
      <c r="T321" s="156" t="str">
        <f ca="1">IF(B321="","",IF(ISERROR(MATCH($J321,SorP!$B$1:$B$5661,0)),"",INDIRECT("'SorP'!$A$"&amp;MATCH($J321,SorP!$B$1:$B$5661,0))))</f>
        <v/>
      </c>
      <c r="U321" s="169"/>
      <c r="V321" s="170" t="e">
        <f>IF(C321="",NA(),MATCH($B321&amp;$C321,'Smelter Look-up'!$J:$J,0))</f>
        <v>#N/A</v>
      </c>
      <c r="X321" s="171">
        <f t="shared" ca="1" si="18"/>
        <v>0</v>
      </c>
      <c r="AB321" s="171" t="str">
        <f t="shared" si="19"/>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20"/>
        <v/>
      </c>
      <c r="T322" s="156" t="str">
        <f ca="1">IF(B322="","",IF(ISERROR(MATCH($J322,SorP!$B$1:$B$5661,0)),"",INDIRECT("'SorP'!$A$"&amp;MATCH($J322,SorP!$B$1:$B$5661,0))))</f>
        <v/>
      </c>
      <c r="U322" s="169"/>
      <c r="V322" s="170" t="e">
        <f>IF(C322="",NA(),MATCH($B322&amp;$C322,'Smelter Look-up'!$J:$J,0))</f>
        <v>#N/A</v>
      </c>
      <c r="X322" s="171">
        <f t="shared" ca="1" si="18"/>
        <v>0</v>
      </c>
      <c r="AB322" s="171" t="str">
        <f t="shared" si="19"/>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20"/>
        <v/>
      </c>
      <c r="T323" s="156" t="str">
        <f ca="1">IF(B323="","",IF(ISERROR(MATCH($J323,SorP!$B$1:$B$5661,0)),"",INDIRECT("'SorP'!$A$"&amp;MATCH($J323,SorP!$B$1:$B$5661,0))))</f>
        <v/>
      </c>
      <c r="U323" s="169"/>
      <c r="V323" s="170" t="e">
        <f>IF(C323="",NA(),MATCH($B323&amp;$C323,'Smelter Look-up'!$J:$J,0))</f>
        <v>#N/A</v>
      </c>
      <c r="X323" s="171">
        <f t="shared" ca="1" si="18"/>
        <v>0</v>
      </c>
      <c r="AB323" s="171" t="str">
        <f t="shared" si="19"/>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20"/>
        <v/>
      </c>
      <c r="T324" s="156" t="str">
        <f ca="1">IF(B324="","",IF(ISERROR(MATCH($J324,SorP!$B$1:$B$5661,0)),"",INDIRECT("'SorP'!$A$"&amp;MATCH($J324,SorP!$B$1:$B$5661,0))))</f>
        <v/>
      </c>
      <c r="U324" s="169"/>
      <c r="V324" s="170" t="e">
        <f>IF(C324="",NA(),MATCH($B324&amp;$C324,'Smelter Look-up'!$J:$J,0))</f>
        <v>#N/A</v>
      </c>
      <c r="X324" s="171">
        <f t="shared" ca="1" si="18"/>
        <v>0</v>
      </c>
      <c r="AB324" s="171" t="str">
        <f t="shared" si="19"/>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20"/>
        <v/>
      </c>
      <c r="T325" s="156" t="str">
        <f ca="1">IF(B325="","",IF(ISERROR(MATCH($J325,SorP!$B$1:$B$5661,0)),"",INDIRECT("'SorP'!$A$"&amp;MATCH($J325,SorP!$B$1:$B$5661,0))))</f>
        <v/>
      </c>
      <c r="U325" s="169"/>
      <c r="V325" s="170" t="e">
        <f>IF(C325="",NA(),MATCH($B325&amp;$C325,'Smelter Look-up'!$J:$J,0))</f>
        <v>#N/A</v>
      </c>
      <c r="X325" s="171">
        <f t="shared" ca="1" si="18"/>
        <v>0</v>
      </c>
      <c r="AB325" s="171" t="str">
        <f t="shared" si="19"/>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20"/>
        <v/>
      </c>
      <c r="T326" s="156" t="str">
        <f ca="1">IF(B326="","",IF(ISERROR(MATCH($J326,SorP!$B$1:$B$5661,0)),"",INDIRECT("'SorP'!$A$"&amp;MATCH($J326,SorP!$B$1:$B$5661,0))))</f>
        <v/>
      </c>
      <c r="U326" s="169"/>
      <c r="V326" s="170" t="e">
        <f>IF(C326="",NA(),MATCH($B326&amp;$C326,'Smelter Look-up'!$J:$J,0))</f>
        <v>#N/A</v>
      </c>
      <c r="X326" s="171">
        <f t="shared" ca="1" si="18"/>
        <v>0</v>
      </c>
      <c r="AB326" s="171" t="str">
        <f t="shared" si="19"/>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20"/>
        <v/>
      </c>
      <c r="T327" s="156" t="str">
        <f ca="1">IF(B327="","",IF(ISERROR(MATCH($J327,SorP!$B$1:$B$5661,0)),"",INDIRECT("'SorP'!$A$"&amp;MATCH($J327,SorP!$B$1:$B$5661,0))))</f>
        <v/>
      </c>
      <c r="U327" s="169"/>
      <c r="V327" s="170" t="e">
        <f>IF(C327="",NA(),MATCH($B327&amp;$C327,'Smelter Look-up'!$J:$J,0))</f>
        <v>#N/A</v>
      </c>
      <c r="X327" s="171">
        <f t="shared" ca="1" si="18"/>
        <v>0</v>
      </c>
      <c r="AB327" s="171" t="str">
        <f t="shared" si="19"/>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20"/>
        <v/>
      </c>
      <c r="T328" s="156" t="str">
        <f ca="1">IF(B328="","",IF(ISERROR(MATCH($J328,SorP!$B$1:$B$5661,0)),"",INDIRECT("'SorP'!$A$"&amp;MATCH($J328,SorP!$B$1:$B$5661,0))))</f>
        <v/>
      </c>
      <c r="U328" s="169"/>
      <c r="V328" s="170" t="e">
        <f>IF(C328="",NA(),MATCH($B328&amp;$C328,'Smelter Look-up'!$J:$J,0))</f>
        <v>#N/A</v>
      </c>
      <c r="X328" s="171">
        <f t="shared" ca="1" si="18"/>
        <v>0</v>
      </c>
      <c r="AB328" s="171" t="str">
        <f t="shared" si="19"/>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20"/>
        <v/>
      </c>
      <c r="T329" s="156" t="str">
        <f ca="1">IF(B329="","",IF(ISERROR(MATCH($J329,SorP!$B$1:$B$5661,0)),"",INDIRECT("'SorP'!$A$"&amp;MATCH($J329,SorP!$B$1:$B$5661,0))))</f>
        <v/>
      </c>
      <c r="U329" s="169"/>
      <c r="V329" s="170" t="e">
        <f>IF(C329="",NA(),MATCH($B329&amp;$C329,'Smelter Look-up'!$J:$J,0))</f>
        <v>#N/A</v>
      </c>
      <c r="X329" s="171">
        <f t="shared" ca="1" si="18"/>
        <v>0</v>
      </c>
      <c r="AB329" s="171" t="str">
        <f t="shared" si="19"/>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20"/>
        <v/>
      </c>
      <c r="T330" s="156" t="str">
        <f ca="1">IF(B330="","",IF(ISERROR(MATCH($J330,SorP!$B$1:$B$5661,0)),"",INDIRECT("'SorP'!$A$"&amp;MATCH($J330,SorP!$B$1:$B$5661,0))))</f>
        <v/>
      </c>
      <c r="U330" s="169"/>
      <c r="V330" s="170" t="e">
        <f>IF(C330="",NA(),MATCH($B330&amp;$C330,'Smelter Look-up'!$J:$J,0))</f>
        <v>#N/A</v>
      </c>
      <c r="X330" s="171">
        <f t="shared" ca="1" si="18"/>
        <v>0</v>
      </c>
      <c r="AB330" s="171" t="str">
        <f t="shared" si="19"/>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20"/>
        <v/>
      </c>
      <c r="T331" s="156" t="str">
        <f ca="1">IF(B331="","",IF(ISERROR(MATCH($J331,SorP!$B$1:$B$5661,0)),"",INDIRECT("'SorP'!$A$"&amp;MATCH($J331,SorP!$B$1:$B$5661,0))))</f>
        <v/>
      </c>
      <c r="U331" s="169"/>
      <c r="V331" s="170" t="e">
        <f>IF(C331="",NA(),MATCH($B331&amp;$C331,'Smelter Look-up'!$J:$J,0))</f>
        <v>#N/A</v>
      </c>
      <c r="X331" s="171">
        <f t="shared" ca="1" si="18"/>
        <v>0</v>
      </c>
      <c r="AB331" s="171" t="str">
        <f t="shared" si="19"/>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20"/>
        <v/>
      </c>
      <c r="T332" s="156" t="str">
        <f ca="1">IF(B332="","",IF(ISERROR(MATCH($J332,SorP!$B$1:$B$5661,0)),"",INDIRECT("'SorP'!$A$"&amp;MATCH($J332,SorP!$B$1:$B$5661,0))))</f>
        <v/>
      </c>
      <c r="U332" s="169"/>
      <c r="V332" s="170" t="e">
        <f>IF(C332="",NA(),MATCH($B332&amp;$C332,'Smelter Look-up'!$J:$J,0))</f>
        <v>#N/A</v>
      </c>
      <c r="X332" s="171">
        <f t="shared" ca="1" si="18"/>
        <v>0</v>
      </c>
      <c r="AB332" s="171" t="str">
        <f t="shared" si="19"/>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20"/>
        <v/>
      </c>
      <c r="T333" s="156" t="str">
        <f ca="1">IF(B333="","",IF(ISERROR(MATCH($J333,SorP!$B$1:$B$5661,0)),"",INDIRECT("'SorP'!$A$"&amp;MATCH($J333,SorP!$B$1:$B$5661,0))))</f>
        <v/>
      </c>
      <c r="U333" s="169"/>
      <c r="V333" s="170" t="e">
        <f>IF(C333="",NA(),MATCH($B333&amp;$C333,'Smelter Look-up'!$J:$J,0))</f>
        <v>#N/A</v>
      </c>
      <c r="X333" s="171">
        <f t="shared" ca="1" si="18"/>
        <v>0</v>
      </c>
      <c r="AB333" s="171" t="str">
        <f t="shared" si="19"/>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20"/>
        <v/>
      </c>
      <c r="T334" s="156" t="str">
        <f ca="1">IF(B334="","",IF(ISERROR(MATCH($J334,SorP!$B$1:$B$5661,0)),"",INDIRECT("'SorP'!$A$"&amp;MATCH($J334,SorP!$B$1:$B$5661,0))))</f>
        <v/>
      </c>
      <c r="U334" s="169"/>
      <c r="V334" s="170" t="e">
        <f>IF(C334="",NA(),MATCH($B334&amp;$C334,'Smelter Look-up'!$J:$J,0))</f>
        <v>#N/A</v>
      </c>
      <c r="X334" s="171">
        <f t="shared" ca="1" si="18"/>
        <v>0</v>
      </c>
      <c r="AB334" s="171" t="str">
        <f t="shared" si="19"/>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20"/>
        <v/>
      </c>
      <c r="T335" s="156" t="str">
        <f ca="1">IF(B335="","",IF(ISERROR(MATCH($J335,SorP!$B$1:$B$5661,0)),"",INDIRECT("'SorP'!$A$"&amp;MATCH($J335,SorP!$B$1:$B$5661,0))))</f>
        <v/>
      </c>
      <c r="U335" s="169"/>
      <c r="V335" s="170" t="e">
        <f>IF(C335="",NA(),MATCH($B335&amp;$C335,'Smelter Look-up'!$J:$J,0))</f>
        <v>#N/A</v>
      </c>
      <c r="X335" s="171">
        <f t="shared" ca="1" si="18"/>
        <v>0</v>
      </c>
      <c r="AB335" s="171" t="str">
        <f t="shared" si="19"/>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20"/>
        <v/>
      </c>
      <c r="T336" s="156" t="str">
        <f ca="1">IF(B336="","",IF(ISERROR(MATCH($J336,SorP!$B$1:$B$5661,0)),"",INDIRECT("'SorP'!$A$"&amp;MATCH($J336,SorP!$B$1:$B$5661,0))))</f>
        <v/>
      </c>
      <c r="U336" s="169"/>
      <c r="V336" s="170" t="e">
        <f>IF(C336="",NA(),MATCH($B336&amp;$C336,'Smelter Look-up'!$J:$J,0))</f>
        <v>#N/A</v>
      </c>
      <c r="X336" s="171">
        <f t="shared" ca="1" si="18"/>
        <v>0</v>
      </c>
      <c r="AB336" s="171" t="str">
        <f t="shared" si="19"/>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20"/>
        <v/>
      </c>
      <c r="T337" s="156" t="str">
        <f ca="1">IF(B337="","",IF(ISERROR(MATCH($J337,SorP!$B$1:$B$5661,0)),"",INDIRECT("'SorP'!$A$"&amp;MATCH($J337,SorP!$B$1:$B$5661,0))))</f>
        <v/>
      </c>
      <c r="U337" s="169"/>
      <c r="V337" s="170" t="e">
        <f>IF(C337="",NA(),MATCH($B337&amp;$C337,'Smelter Look-up'!$J:$J,0))</f>
        <v>#N/A</v>
      </c>
      <c r="X337" s="171">
        <f t="shared" ca="1" si="18"/>
        <v>0</v>
      </c>
      <c r="AB337" s="171" t="str">
        <f t="shared" si="19"/>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20"/>
        <v/>
      </c>
      <c r="T338" s="156" t="str">
        <f ca="1">IF(B338="","",IF(ISERROR(MATCH($J338,SorP!$B$1:$B$5661,0)),"",INDIRECT("'SorP'!$A$"&amp;MATCH($J338,SorP!$B$1:$B$5661,0))))</f>
        <v/>
      </c>
      <c r="U338" s="169"/>
      <c r="V338" s="170" t="e">
        <f>IF(C338="",NA(),MATCH($B338&amp;$C338,'Smelter Look-up'!$J:$J,0))</f>
        <v>#N/A</v>
      </c>
      <c r="X338" s="171">
        <f t="shared" ca="1" si="18"/>
        <v>0</v>
      </c>
      <c r="AB338" s="171" t="str">
        <f t="shared" si="19"/>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20"/>
        <v/>
      </c>
      <c r="T339" s="156" t="str">
        <f ca="1">IF(B339="","",IF(ISERROR(MATCH($J339,SorP!$B$1:$B$5661,0)),"",INDIRECT("'SorP'!$A$"&amp;MATCH($J339,SorP!$B$1:$B$5661,0))))</f>
        <v/>
      </c>
      <c r="U339" s="169"/>
      <c r="V339" s="170" t="e">
        <f>IF(C339="",NA(),MATCH($B339&amp;$C339,'Smelter Look-up'!$J:$J,0))</f>
        <v>#N/A</v>
      </c>
      <c r="X339" s="171">
        <f t="shared" ca="1" si="18"/>
        <v>0</v>
      </c>
      <c r="AB339" s="171" t="str">
        <f t="shared" si="19"/>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20"/>
        <v/>
      </c>
      <c r="T340" s="156" t="str">
        <f ca="1">IF(B340="","",IF(ISERROR(MATCH($J340,SorP!$B$1:$B$5661,0)),"",INDIRECT("'SorP'!$A$"&amp;MATCH($J340,SorP!$B$1:$B$5661,0))))</f>
        <v/>
      </c>
      <c r="U340" s="169"/>
      <c r="V340" s="170" t="e">
        <f>IF(C340="",NA(),MATCH($B340&amp;$C340,'Smelter Look-up'!$J:$J,0))</f>
        <v>#N/A</v>
      </c>
      <c r="X340" s="171">
        <f t="shared" ca="1" si="18"/>
        <v>0</v>
      </c>
      <c r="AB340" s="171" t="str">
        <f t="shared" si="19"/>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20"/>
        <v/>
      </c>
      <c r="T341" s="156" t="str">
        <f ca="1">IF(B341="","",IF(ISERROR(MATCH($J341,SorP!$B$1:$B$5661,0)),"",INDIRECT("'SorP'!$A$"&amp;MATCH($J341,SorP!$B$1:$B$5661,0))))</f>
        <v/>
      </c>
      <c r="U341" s="169"/>
      <c r="V341" s="170" t="e">
        <f>IF(C341="",NA(),MATCH($B341&amp;$C341,'Smelter Look-up'!$J:$J,0))</f>
        <v>#N/A</v>
      </c>
      <c r="X341" s="171">
        <f t="shared" ca="1" si="18"/>
        <v>0</v>
      </c>
      <c r="AB341" s="171" t="str">
        <f t="shared" si="19"/>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20"/>
        <v/>
      </c>
      <c r="T342" s="156" t="str">
        <f ca="1">IF(B342="","",IF(ISERROR(MATCH($J342,SorP!$B$1:$B$5661,0)),"",INDIRECT("'SorP'!$A$"&amp;MATCH($J342,SorP!$B$1:$B$5661,0))))</f>
        <v/>
      </c>
      <c r="U342" s="169"/>
      <c r="V342" s="170" t="e">
        <f>IF(C342="",NA(),MATCH($B342&amp;$C342,'Smelter Look-up'!$J:$J,0))</f>
        <v>#N/A</v>
      </c>
      <c r="X342" s="171">
        <f t="shared" ca="1" si="18"/>
        <v>0</v>
      </c>
      <c r="AB342" s="171" t="str">
        <f t="shared" si="19"/>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20"/>
        <v/>
      </c>
      <c r="T343" s="156" t="str">
        <f ca="1">IF(B343="","",IF(ISERROR(MATCH($J343,SorP!$B$1:$B$5661,0)),"",INDIRECT("'SorP'!$A$"&amp;MATCH($J343,SorP!$B$1:$B$5661,0))))</f>
        <v/>
      </c>
      <c r="U343" s="169"/>
      <c r="V343" s="170" t="e">
        <f>IF(C343="",NA(),MATCH($B343&amp;$C343,'Smelter Look-up'!$J:$J,0))</f>
        <v>#N/A</v>
      </c>
      <c r="X343" s="171">
        <f t="shared" ca="1" si="18"/>
        <v>0</v>
      </c>
      <c r="AB343" s="171" t="str">
        <f t="shared" si="19"/>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20"/>
        <v/>
      </c>
      <c r="T344" s="156" t="str">
        <f ca="1">IF(B344="","",IF(ISERROR(MATCH($J344,SorP!$B$1:$B$5661,0)),"",INDIRECT("'SorP'!$A$"&amp;MATCH($J344,SorP!$B$1:$B$5661,0))))</f>
        <v/>
      </c>
      <c r="U344" s="169"/>
      <c r="V344" s="170" t="e">
        <f>IF(C344="",NA(),MATCH($B344&amp;$C344,'Smelter Look-up'!$J:$J,0))</f>
        <v>#N/A</v>
      </c>
      <c r="X344" s="171">
        <f t="shared" ca="1" si="18"/>
        <v>0</v>
      </c>
      <c r="AB344" s="171" t="str">
        <f t="shared" si="19"/>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20"/>
        <v/>
      </c>
      <c r="T345" s="156" t="str">
        <f ca="1">IF(B345="","",IF(ISERROR(MATCH($J345,SorP!$B$1:$B$5661,0)),"",INDIRECT("'SorP'!$A$"&amp;MATCH($J345,SorP!$B$1:$B$5661,0))))</f>
        <v/>
      </c>
      <c r="U345" s="169"/>
      <c r="V345" s="170" t="e">
        <f>IF(C345="",NA(),MATCH($B345&amp;$C345,'Smelter Look-up'!$J:$J,0))</f>
        <v>#N/A</v>
      </c>
      <c r="X345" s="171">
        <f t="shared" ca="1" si="18"/>
        <v>0</v>
      </c>
      <c r="AB345" s="171" t="str">
        <f t="shared" si="19"/>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20"/>
        <v/>
      </c>
      <c r="T346" s="156" t="str">
        <f ca="1">IF(B346="","",IF(ISERROR(MATCH($J346,SorP!$B$1:$B$5661,0)),"",INDIRECT("'SorP'!$A$"&amp;MATCH($J346,SorP!$B$1:$B$5661,0))))</f>
        <v/>
      </c>
      <c r="U346" s="169"/>
      <c r="V346" s="170" t="e">
        <f>IF(C346="",NA(),MATCH($B346&amp;$C346,'Smelter Look-up'!$J:$J,0))</f>
        <v>#N/A</v>
      </c>
      <c r="X346" s="171">
        <f t="shared" ca="1" si="18"/>
        <v>0</v>
      </c>
      <c r="AB346" s="171" t="str">
        <f t="shared" si="19"/>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20"/>
        <v/>
      </c>
      <c r="T347" s="156" t="str">
        <f ca="1">IF(B347="","",IF(ISERROR(MATCH($J347,SorP!$B$1:$B$5661,0)),"",INDIRECT("'SorP'!$A$"&amp;MATCH($J347,SorP!$B$1:$B$5661,0))))</f>
        <v/>
      </c>
      <c r="U347" s="169"/>
      <c r="V347" s="170" t="e">
        <f>IF(C347="",NA(),MATCH($B347&amp;$C347,'Smelter Look-up'!$J:$J,0))</f>
        <v>#N/A</v>
      </c>
      <c r="X347" s="171">
        <f t="shared" ca="1" si="18"/>
        <v>0</v>
      </c>
      <c r="AB347" s="171" t="str">
        <f t="shared" si="19"/>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20"/>
        <v/>
      </c>
      <c r="T348" s="156" t="str">
        <f ca="1">IF(B348="","",IF(ISERROR(MATCH($J348,SorP!$B$1:$B$5661,0)),"",INDIRECT("'SorP'!$A$"&amp;MATCH($J348,SorP!$B$1:$B$5661,0))))</f>
        <v/>
      </c>
      <c r="U348" s="169"/>
      <c r="V348" s="170" t="e">
        <f>IF(C348="",NA(),MATCH($B348&amp;$C348,'Smelter Look-up'!$J:$J,0))</f>
        <v>#N/A</v>
      </c>
      <c r="X348" s="171">
        <f t="shared" ca="1" si="18"/>
        <v>0</v>
      </c>
      <c r="AB348" s="171" t="str">
        <f t="shared" si="19"/>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20"/>
        <v/>
      </c>
      <c r="T349" s="156" t="str">
        <f ca="1">IF(B349="","",IF(ISERROR(MATCH($J349,SorP!$B$1:$B$5661,0)),"",INDIRECT("'SorP'!$A$"&amp;MATCH($J349,SorP!$B$1:$B$5661,0))))</f>
        <v/>
      </c>
      <c r="U349" s="169"/>
      <c r="V349" s="170" t="e">
        <f>IF(C349="",NA(),MATCH($B349&amp;$C349,'Smelter Look-up'!$J:$J,0))</f>
        <v>#N/A</v>
      </c>
      <c r="X349" s="171">
        <f t="shared" ca="1" si="18"/>
        <v>0</v>
      </c>
      <c r="AB349" s="171" t="str">
        <f t="shared" si="19"/>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20"/>
        <v/>
      </c>
      <c r="T350" s="156" t="str">
        <f ca="1">IF(B350="","",IF(ISERROR(MATCH($J350,SorP!$B$1:$B$5661,0)),"",INDIRECT("'SorP'!$A$"&amp;MATCH($J350,SorP!$B$1:$B$5661,0))))</f>
        <v/>
      </c>
      <c r="U350" s="169"/>
      <c r="V350" s="170" t="e">
        <f>IF(C350="",NA(),MATCH($B350&amp;$C350,'Smelter Look-up'!$J:$J,0))</f>
        <v>#N/A</v>
      </c>
      <c r="X350" s="171">
        <f t="shared" ca="1" si="18"/>
        <v>0</v>
      </c>
      <c r="AB350" s="171" t="str">
        <f t="shared" si="19"/>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20"/>
        <v/>
      </c>
      <c r="T351" s="156" t="str">
        <f ca="1">IF(B351="","",IF(ISERROR(MATCH($J351,SorP!$B$1:$B$5661,0)),"",INDIRECT("'SorP'!$A$"&amp;MATCH($J351,SorP!$B$1:$B$5661,0))))</f>
        <v/>
      </c>
      <c r="U351" s="169"/>
      <c r="V351" s="170" t="e">
        <f>IF(C351="",NA(),MATCH($B351&amp;$C351,'Smelter Look-up'!$J:$J,0))</f>
        <v>#N/A</v>
      </c>
      <c r="X351" s="171">
        <f t="shared" ca="1" si="18"/>
        <v>0</v>
      </c>
      <c r="AB351" s="171" t="str">
        <f t="shared" si="19"/>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20"/>
        <v/>
      </c>
      <c r="T352" s="156" t="str">
        <f ca="1">IF(B352="","",IF(ISERROR(MATCH($J352,SorP!$B$1:$B$5661,0)),"",INDIRECT("'SorP'!$A$"&amp;MATCH($J352,SorP!$B$1:$B$5661,0))))</f>
        <v/>
      </c>
      <c r="U352" s="169"/>
      <c r="V352" s="170" t="e">
        <f>IF(C352="",NA(),MATCH($B352&amp;$C352,'Smelter Look-up'!$J:$J,0))</f>
        <v>#N/A</v>
      </c>
      <c r="X352" s="171">
        <f t="shared" ca="1" si="18"/>
        <v>0</v>
      </c>
      <c r="AB352" s="171" t="str">
        <f t="shared" si="19"/>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20"/>
        <v/>
      </c>
      <c r="T353" s="156" t="str">
        <f ca="1">IF(B353="","",IF(ISERROR(MATCH($J353,SorP!$B$1:$B$5661,0)),"",INDIRECT("'SorP'!$A$"&amp;MATCH($J353,SorP!$B$1:$B$5661,0))))</f>
        <v/>
      </c>
      <c r="U353" s="169"/>
      <c r="V353" s="170" t="e">
        <f>IF(C353="",NA(),MATCH($B353&amp;$C353,'Smelter Look-up'!$J:$J,0))</f>
        <v>#N/A</v>
      </c>
      <c r="X353" s="171">
        <f t="shared" ca="1" si="18"/>
        <v>0</v>
      </c>
      <c r="AB353" s="171" t="str">
        <f t="shared" si="19"/>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20"/>
        <v/>
      </c>
      <c r="T354" s="156" t="str">
        <f ca="1">IF(B354="","",IF(ISERROR(MATCH($J354,SorP!$B$1:$B$5661,0)),"",INDIRECT("'SorP'!$A$"&amp;MATCH($J354,SorP!$B$1:$B$5661,0))))</f>
        <v/>
      </c>
      <c r="U354" s="169"/>
      <c r="V354" s="170" t="e">
        <f>IF(C354="",NA(),MATCH($B354&amp;$C354,'Smelter Look-up'!$J:$J,0))</f>
        <v>#N/A</v>
      </c>
      <c r="X354" s="171">
        <f t="shared" ca="1" si="18"/>
        <v>0</v>
      </c>
      <c r="AB354" s="171" t="str">
        <f t="shared" si="19"/>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20"/>
        <v/>
      </c>
      <c r="T355" s="156" t="str">
        <f ca="1">IF(B355="","",IF(ISERROR(MATCH($J355,SorP!$B$1:$B$5661,0)),"",INDIRECT("'SorP'!$A$"&amp;MATCH($J355,SorP!$B$1:$B$5661,0))))</f>
        <v/>
      </c>
      <c r="U355" s="169"/>
      <c r="V355" s="170" t="e">
        <f>IF(C355="",NA(),MATCH($B355&amp;$C355,'Smelter Look-up'!$J:$J,0))</f>
        <v>#N/A</v>
      </c>
      <c r="X355" s="171">
        <f t="shared" ca="1" si="18"/>
        <v>0</v>
      </c>
      <c r="AB355" s="171" t="str">
        <f t="shared" si="19"/>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20"/>
        <v/>
      </c>
      <c r="T356" s="156" t="str">
        <f ca="1">IF(B356="","",IF(ISERROR(MATCH($J356,SorP!$B$1:$B$5661,0)),"",INDIRECT("'SorP'!$A$"&amp;MATCH($J356,SorP!$B$1:$B$5661,0))))</f>
        <v/>
      </c>
      <c r="U356" s="169"/>
      <c r="V356" s="170" t="e">
        <f>IF(C356="",NA(),MATCH($B356&amp;$C356,'Smelter Look-up'!$J:$J,0))</f>
        <v>#N/A</v>
      </c>
      <c r="X356" s="171">
        <f t="shared" ca="1" si="18"/>
        <v>0</v>
      </c>
      <c r="AB356" s="171" t="str">
        <f t="shared" si="19"/>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20"/>
        <v/>
      </c>
      <c r="T357" s="156" t="str">
        <f ca="1">IF(B357="","",IF(ISERROR(MATCH($J357,SorP!$B$1:$B$5661,0)),"",INDIRECT("'SorP'!$A$"&amp;MATCH($J357,SorP!$B$1:$B$5661,0))))</f>
        <v/>
      </c>
      <c r="U357" s="169"/>
      <c r="V357" s="170" t="e">
        <f>IF(C357="",NA(),MATCH($B357&amp;$C357,'Smelter Look-up'!$J:$J,0))</f>
        <v>#N/A</v>
      </c>
      <c r="X357" s="171">
        <f t="shared" ca="1" si="18"/>
        <v>0</v>
      </c>
      <c r="AB357" s="171" t="str">
        <f t="shared" si="19"/>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20"/>
        <v/>
      </c>
      <c r="T358" s="156" t="str">
        <f ca="1">IF(B358="","",IF(ISERROR(MATCH($J358,SorP!$B$1:$B$5661,0)),"",INDIRECT("'SorP'!$A$"&amp;MATCH($J358,SorP!$B$1:$B$5661,0))))</f>
        <v/>
      </c>
      <c r="U358" s="169"/>
      <c r="V358" s="170" t="e">
        <f>IF(C358="",NA(),MATCH($B358&amp;$C358,'Smelter Look-up'!$J:$J,0))</f>
        <v>#N/A</v>
      </c>
      <c r="X358" s="171">
        <f t="shared" ca="1" si="18"/>
        <v>0</v>
      </c>
      <c r="AB358" s="171" t="str">
        <f t="shared" si="19"/>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20"/>
        <v/>
      </c>
      <c r="T359" s="156" t="str">
        <f ca="1">IF(B359="","",IF(ISERROR(MATCH($J359,SorP!$B$1:$B$5661,0)),"",INDIRECT("'SorP'!$A$"&amp;MATCH($J359,SorP!$B$1:$B$5661,0))))</f>
        <v/>
      </c>
      <c r="U359" s="169"/>
      <c r="V359" s="170" t="e">
        <f>IF(C359="",NA(),MATCH($B359&amp;$C359,'Smelter Look-up'!$J:$J,0))</f>
        <v>#N/A</v>
      </c>
      <c r="X359" s="171">
        <f t="shared" ca="1" si="18"/>
        <v>0</v>
      </c>
      <c r="AB359" s="171" t="str">
        <f t="shared" si="19"/>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20"/>
        <v/>
      </c>
      <c r="T360" s="156" t="str">
        <f ca="1">IF(B360="","",IF(ISERROR(MATCH($J360,SorP!$B$1:$B$5661,0)),"",INDIRECT("'SorP'!$A$"&amp;MATCH($J360,SorP!$B$1:$B$5661,0))))</f>
        <v/>
      </c>
      <c r="U360" s="169"/>
      <c r="V360" s="170" t="e">
        <f>IF(C360="",NA(),MATCH($B360&amp;$C360,'Smelter Look-up'!$J:$J,0))</f>
        <v>#N/A</v>
      </c>
      <c r="X360" s="171">
        <f t="shared" ca="1" si="18"/>
        <v>0</v>
      </c>
      <c r="AB360" s="171" t="str">
        <f t="shared" si="19"/>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20"/>
        <v/>
      </c>
      <c r="T361" s="156" t="str">
        <f ca="1">IF(B361="","",IF(ISERROR(MATCH($J361,SorP!$B$1:$B$5661,0)),"",INDIRECT("'SorP'!$A$"&amp;MATCH($J361,SorP!$B$1:$B$5661,0))))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20"/>
        <v/>
      </c>
      <c r="T362" s="156" t="str">
        <f ca="1">IF(B362="","",IF(ISERROR(MATCH($J362,SorP!$B$1:$B$5661,0)),"",INDIRECT("'SorP'!$A$"&amp;MATCH($J362,SorP!$B$1:$B$5661,0))))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20"/>
        <v/>
      </c>
      <c r="T363" s="156" t="str">
        <f ca="1">IF(B363="","",IF(ISERROR(MATCH($J363,SorP!$B$1:$B$5661,0)),"",INDIRECT("'SorP'!$A$"&amp;MATCH($J363,SorP!$B$1:$B$5661,0))))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20"/>
        <v/>
      </c>
      <c r="T364" s="156" t="str">
        <f ca="1">IF(B364="","",IF(ISERROR(MATCH($J364,SorP!$B$1:$B$5661,0)),"",INDIRECT("'SorP'!$A$"&amp;MATCH($J364,SorP!$B$1:$B$5661,0))))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20"/>
        <v/>
      </c>
      <c r="T365" s="156" t="str">
        <f ca="1">IF(B365="","",IF(ISERROR(MATCH($J365,SorP!$B$1:$B$5661,0)),"",INDIRECT("'SorP'!$A$"&amp;MATCH($J365,SorP!$B$1:$B$5661,0))))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20"/>
        <v/>
      </c>
      <c r="T366" s="156" t="str">
        <f ca="1">IF(B366="","",IF(ISERROR(MATCH($J366,SorP!$B$1:$B$5661,0)),"",INDIRECT("'SorP'!$A$"&amp;MATCH($J366,SorP!$B$1:$B$5661,0))))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20"/>
        <v/>
      </c>
      <c r="T367" s="156" t="str">
        <f ca="1">IF(B367="","",IF(ISERROR(MATCH($J367,SorP!$B$1:$B$5661,0)),"",INDIRECT("'SorP'!$A$"&amp;MATCH($J367,SorP!$B$1:$B$5661,0))))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0"/>
        <v/>
      </c>
      <c r="T368" s="156" t="str">
        <f ca="1">IF(B368="","",IF(ISERROR(MATCH($J368,SorP!$B$1:$B$5661,0)),"",INDIRECT("'SorP'!$A$"&amp;MATCH($J368,SorP!$B$1:$B$5661,0))))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0"/>
        <v/>
      </c>
      <c r="T369" s="156" t="str">
        <f ca="1">IF(B369="","",IF(ISERROR(MATCH($J369,SorP!$B$1:$B$5661,0)),"",INDIRECT("'SorP'!$A$"&amp;MATCH($J369,SorP!$B$1:$B$5661,0))))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0"/>
        <v/>
      </c>
      <c r="T370" s="156" t="str">
        <f ca="1">IF(B370="","",IF(ISERROR(MATCH($J370,SorP!$B$1:$B$5661,0)),"",INDIRECT("'SorP'!$A$"&amp;MATCH($J370,SorP!$B$1:$B$5661,0))))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0"/>
        <v/>
      </c>
      <c r="T371" s="156" t="str">
        <f ca="1">IF(B371="","",IF(ISERROR(MATCH($J371,SorP!$B$1:$B$5661,0)),"",INDIRECT("'SorP'!$A$"&amp;MATCH($J371,SorP!$B$1:$B$5661,0))))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0"/>
        <v/>
      </c>
      <c r="T372" s="156" t="str">
        <f ca="1">IF(B372="","",IF(ISERROR(MATCH($J372,SorP!$B$1:$B$5661,0)),"",INDIRECT("'SorP'!$A$"&amp;MATCH($J372,SorP!$B$1:$B$5661,0))))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0"/>
        <v/>
      </c>
      <c r="T373" s="156" t="str">
        <f ca="1">IF(B373="","",IF(ISERROR(MATCH($J373,SorP!$B$1:$B$5661,0)),"",INDIRECT("'SorP'!$A$"&amp;MATCH($J373,SorP!$B$1:$B$5661,0))))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0"/>
        <v/>
      </c>
      <c r="T374" s="156" t="str">
        <f ca="1">IF(B374="","",IF(ISERROR(MATCH($J374,SorP!$B$1:$B$5661,0)),"",INDIRECT("'SorP'!$A$"&amp;MATCH($J374,SorP!$B$1:$B$5661,0))))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IF(B375="","",IF(ISERROR(MATCH($J375,SorP!$B$1:$B$5661,0)),"",INDIRECT("'SorP'!$A$"&amp;MATCH($J375,SorP!$B$1:$B$5661,0))))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IF(B376="","",IF(ISERROR(MATCH($J376,SorP!$B$1:$B$5661,0)),"",INDIRECT("'SorP'!$A$"&amp;MATCH($J376,SorP!$B$1:$B$5661,0))))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IF(B377="","",IF(ISERROR(MATCH($J377,SorP!$B$1:$B$5661,0)),"",INDIRECT("'SorP'!$A$"&amp;MATCH($J377,SorP!$B$1:$B$5661,0))))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ref="X383:X446" ca="1" si="21">IF(AND(C383="Smelter not listed",OR(LEN(D383)=0,LEN(E383)=0)),1,0)</f>
        <v>0</v>
      </c>
      <c r="AB383" s="171" t="str">
        <f t="shared" ref="AB383:AB446" si="22">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3">IF(B384="","",IF(ISERROR(MATCH($E384,CL,0)),"Unknown",INDIRECT("'C'!$A$"&amp;MATCH($E384,CL,0)+1)))</f>
        <v/>
      </c>
      <c r="T384" s="156" t="str">
        <f ca="1">IF(B384="","",IF(ISERROR(MATCH($J384,SorP!$B$1:$B$5661,0)),"",INDIRECT("'SorP'!$A$"&amp;MATCH($J384,SorP!$B$1:$B$5661,0))))</f>
        <v/>
      </c>
      <c r="U384" s="169"/>
      <c r="V384" s="170" t="e">
        <f>IF(C384="",NA(),MATCH($B384&amp;$C384,'Smelter Look-up'!$J:$J,0))</f>
        <v>#N/A</v>
      </c>
      <c r="X384" s="171">
        <f t="shared" ca="1" si="21"/>
        <v>0</v>
      </c>
      <c r="AB384" s="171" t="str">
        <f t="shared" si="22"/>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3"/>
        <v/>
      </c>
      <c r="T385" s="156" t="str">
        <f ca="1">IF(B385="","",IF(ISERROR(MATCH($J385,SorP!$B$1:$B$5661,0)),"",INDIRECT("'SorP'!$A$"&amp;MATCH($J385,SorP!$B$1:$B$5661,0))))</f>
        <v/>
      </c>
      <c r="U385" s="169"/>
      <c r="V385" s="170" t="e">
        <f>IF(C385="",NA(),MATCH($B385&amp;$C385,'Smelter Look-up'!$J:$J,0))</f>
        <v>#N/A</v>
      </c>
      <c r="X385" s="171">
        <f t="shared" ca="1" si="21"/>
        <v>0</v>
      </c>
      <c r="AB385" s="171" t="str">
        <f t="shared" si="22"/>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3"/>
        <v/>
      </c>
      <c r="T386" s="156" t="str">
        <f ca="1">IF(B386="","",IF(ISERROR(MATCH($J386,SorP!$B$1:$B$5661,0)),"",INDIRECT("'SorP'!$A$"&amp;MATCH($J386,SorP!$B$1:$B$5661,0))))</f>
        <v/>
      </c>
      <c r="U386" s="169"/>
      <c r="V386" s="170" t="e">
        <f>IF(C386="",NA(),MATCH($B386&amp;$C386,'Smelter Look-up'!$J:$J,0))</f>
        <v>#N/A</v>
      </c>
      <c r="X386" s="171">
        <f t="shared" ca="1" si="21"/>
        <v>0</v>
      </c>
      <c r="AB386" s="171" t="str">
        <f t="shared" si="22"/>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3"/>
        <v/>
      </c>
      <c r="T387" s="156" t="str">
        <f ca="1">IF(B387="","",IF(ISERROR(MATCH($J387,SorP!$B$1:$B$5661,0)),"",INDIRECT("'SorP'!$A$"&amp;MATCH($J387,SorP!$B$1:$B$5661,0))))</f>
        <v/>
      </c>
      <c r="U387" s="169"/>
      <c r="V387" s="170" t="e">
        <f>IF(C387="",NA(),MATCH($B387&amp;$C387,'Smelter Look-up'!$J:$J,0))</f>
        <v>#N/A</v>
      </c>
      <c r="X387" s="171">
        <f t="shared" ca="1" si="21"/>
        <v>0</v>
      </c>
      <c r="AB387" s="171" t="str">
        <f t="shared" si="22"/>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3"/>
        <v/>
      </c>
      <c r="T388" s="156" t="str">
        <f ca="1">IF(B388="","",IF(ISERROR(MATCH($J388,SorP!$B$1:$B$5661,0)),"",INDIRECT("'SorP'!$A$"&amp;MATCH($J388,SorP!$B$1:$B$5661,0))))</f>
        <v/>
      </c>
      <c r="U388" s="169"/>
      <c r="V388" s="170" t="e">
        <f>IF(C388="",NA(),MATCH($B388&amp;$C388,'Smelter Look-up'!$J:$J,0))</f>
        <v>#N/A</v>
      </c>
      <c r="X388" s="171">
        <f t="shared" ca="1" si="21"/>
        <v>0</v>
      </c>
      <c r="AB388" s="171" t="str">
        <f t="shared" si="22"/>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3"/>
        <v/>
      </c>
      <c r="T389" s="156" t="str">
        <f ca="1">IF(B389="","",IF(ISERROR(MATCH($J389,SorP!$B$1:$B$5661,0)),"",INDIRECT("'SorP'!$A$"&amp;MATCH($J389,SorP!$B$1:$B$5661,0))))</f>
        <v/>
      </c>
      <c r="U389" s="169"/>
      <c r="V389" s="170" t="e">
        <f>IF(C389="",NA(),MATCH($B389&amp;$C389,'Smelter Look-up'!$J:$J,0))</f>
        <v>#N/A</v>
      </c>
      <c r="X389" s="171">
        <f t="shared" ca="1" si="21"/>
        <v>0</v>
      </c>
      <c r="AB389" s="171" t="str">
        <f t="shared" si="22"/>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3"/>
        <v/>
      </c>
      <c r="T390" s="156" t="str">
        <f ca="1">IF(B390="","",IF(ISERROR(MATCH($J390,SorP!$B$1:$B$5661,0)),"",INDIRECT("'SorP'!$A$"&amp;MATCH($J390,SorP!$B$1:$B$5661,0))))</f>
        <v/>
      </c>
      <c r="U390" s="169"/>
      <c r="V390" s="170" t="e">
        <f>IF(C390="",NA(),MATCH($B390&amp;$C390,'Smelter Look-up'!$J:$J,0))</f>
        <v>#N/A</v>
      </c>
      <c r="X390" s="171">
        <f t="shared" ca="1" si="21"/>
        <v>0</v>
      </c>
      <c r="AB390" s="171" t="str">
        <f t="shared" si="22"/>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3"/>
        <v/>
      </c>
      <c r="T391" s="156" t="str">
        <f ca="1">IF(B391="","",IF(ISERROR(MATCH($J391,SorP!$B$1:$B$5661,0)),"",INDIRECT("'SorP'!$A$"&amp;MATCH($J391,SorP!$B$1:$B$5661,0))))</f>
        <v/>
      </c>
      <c r="U391" s="169"/>
      <c r="V391" s="170" t="e">
        <f>IF(C391="",NA(),MATCH($B391&amp;$C391,'Smelter Look-up'!$J:$J,0))</f>
        <v>#N/A</v>
      </c>
      <c r="X391" s="171">
        <f t="shared" ca="1" si="21"/>
        <v>0</v>
      </c>
      <c r="AB391" s="171" t="str">
        <f t="shared" si="22"/>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3"/>
        <v/>
      </c>
      <c r="T392" s="156" t="str">
        <f ca="1">IF(B392="","",IF(ISERROR(MATCH($J392,SorP!$B$1:$B$5661,0)),"",INDIRECT("'SorP'!$A$"&amp;MATCH($J392,SorP!$B$1:$B$5661,0))))</f>
        <v/>
      </c>
      <c r="U392" s="169"/>
      <c r="V392" s="170" t="e">
        <f>IF(C392="",NA(),MATCH($B392&amp;$C392,'Smelter Look-up'!$J:$J,0))</f>
        <v>#N/A</v>
      </c>
      <c r="X392" s="171">
        <f t="shared" ca="1" si="21"/>
        <v>0</v>
      </c>
      <c r="AB392" s="171" t="str">
        <f t="shared" si="22"/>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3"/>
        <v/>
      </c>
      <c r="T393" s="156" t="str">
        <f ca="1">IF(B393="","",IF(ISERROR(MATCH($J393,SorP!$B$1:$B$5661,0)),"",INDIRECT("'SorP'!$A$"&amp;MATCH($J393,SorP!$B$1:$B$5661,0))))</f>
        <v/>
      </c>
      <c r="U393" s="169"/>
      <c r="V393" s="170" t="e">
        <f>IF(C393="",NA(),MATCH($B393&amp;$C393,'Smelter Look-up'!$J:$J,0))</f>
        <v>#N/A</v>
      </c>
      <c r="X393" s="171">
        <f t="shared" ca="1" si="21"/>
        <v>0</v>
      </c>
      <c r="AB393" s="171" t="str">
        <f t="shared" si="22"/>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3"/>
        <v/>
      </c>
      <c r="T394" s="156" t="str">
        <f ca="1">IF(B394="","",IF(ISERROR(MATCH($J394,SorP!$B$1:$B$5661,0)),"",INDIRECT("'SorP'!$A$"&amp;MATCH($J394,SorP!$B$1:$B$5661,0))))</f>
        <v/>
      </c>
      <c r="U394" s="169"/>
      <c r="V394" s="170" t="e">
        <f>IF(C394="",NA(),MATCH($B394&amp;$C394,'Smelter Look-up'!$J:$J,0))</f>
        <v>#N/A</v>
      </c>
      <c r="X394" s="171">
        <f t="shared" ca="1" si="21"/>
        <v>0</v>
      </c>
      <c r="AB394" s="171" t="str">
        <f t="shared" si="22"/>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3"/>
        <v/>
      </c>
      <c r="T395" s="156" t="str">
        <f ca="1">IF(B395="","",IF(ISERROR(MATCH($J395,SorP!$B$1:$B$5661,0)),"",INDIRECT("'SorP'!$A$"&amp;MATCH($J395,SorP!$B$1:$B$5661,0))))</f>
        <v/>
      </c>
      <c r="U395" s="169"/>
      <c r="V395" s="170" t="e">
        <f>IF(C395="",NA(),MATCH($B395&amp;$C395,'Smelter Look-up'!$J:$J,0))</f>
        <v>#N/A</v>
      </c>
      <c r="X395" s="171">
        <f t="shared" ca="1" si="21"/>
        <v>0</v>
      </c>
      <c r="AB395" s="171" t="str">
        <f t="shared" si="22"/>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3"/>
        <v/>
      </c>
      <c r="T396" s="156" t="str">
        <f ca="1">IF(B396="","",IF(ISERROR(MATCH($J396,SorP!$B$1:$B$5661,0)),"",INDIRECT("'SorP'!$A$"&amp;MATCH($J396,SorP!$B$1:$B$5661,0))))</f>
        <v/>
      </c>
      <c r="U396" s="169"/>
      <c r="V396" s="170" t="e">
        <f>IF(C396="",NA(),MATCH($B396&amp;$C396,'Smelter Look-up'!$J:$J,0))</f>
        <v>#N/A</v>
      </c>
      <c r="X396" s="171">
        <f t="shared" ca="1" si="21"/>
        <v>0</v>
      </c>
      <c r="AB396" s="171" t="str">
        <f t="shared" si="22"/>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3"/>
        <v/>
      </c>
      <c r="T397" s="156" t="str">
        <f ca="1">IF(B397="","",IF(ISERROR(MATCH($J397,SorP!$B$1:$B$5661,0)),"",INDIRECT("'SorP'!$A$"&amp;MATCH($J397,SorP!$B$1:$B$5661,0))))</f>
        <v/>
      </c>
      <c r="U397" s="169"/>
      <c r="V397" s="170" t="e">
        <f>IF(C397="",NA(),MATCH($B397&amp;$C397,'Smelter Look-up'!$J:$J,0))</f>
        <v>#N/A</v>
      </c>
      <c r="X397" s="171">
        <f t="shared" ca="1" si="21"/>
        <v>0</v>
      </c>
      <c r="AB397" s="171" t="str">
        <f t="shared" si="22"/>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3"/>
        <v/>
      </c>
      <c r="T398" s="156" t="str">
        <f ca="1">IF(B398="","",IF(ISERROR(MATCH($J398,SorP!$B$1:$B$5661,0)),"",INDIRECT("'SorP'!$A$"&amp;MATCH($J398,SorP!$B$1:$B$5661,0))))</f>
        <v/>
      </c>
      <c r="U398" s="169"/>
      <c r="V398" s="170" t="e">
        <f>IF(C398="",NA(),MATCH($B398&amp;$C398,'Smelter Look-up'!$J:$J,0))</f>
        <v>#N/A</v>
      </c>
      <c r="X398" s="171">
        <f t="shared" ca="1" si="21"/>
        <v>0</v>
      </c>
      <c r="AB398" s="171" t="str">
        <f t="shared" si="22"/>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3"/>
        <v/>
      </c>
      <c r="T399" s="156" t="str">
        <f ca="1">IF(B399="","",IF(ISERROR(MATCH($J399,SorP!$B$1:$B$5661,0)),"",INDIRECT("'SorP'!$A$"&amp;MATCH($J399,SorP!$B$1:$B$5661,0))))</f>
        <v/>
      </c>
      <c r="U399" s="169"/>
      <c r="V399" s="170" t="e">
        <f>IF(C399="",NA(),MATCH($B399&amp;$C399,'Smelter Look-up'!$J:$J,0))</f>
        <v>#N/A</v>
      </c>
      <c r="X399" s="171">
        <f t="shared" ca="1" si="21"/>
        <v>0</v>
      </c>
      <c r="AB399" s="171" t="str">
        <f t="shared" si="22"/>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3"/>
        <v/>
      </c>
      <c r="T400" s="156" t="str">
        <f ca="1">IF(B400="","",IF(ISERROR(MATCH($J400,SorP!$B$1:$B$5661,0)),"",INDIRECT("'SorP'!$A$"&amp;MATCH($J400,SorP!$B$1:$B$5661,0))))</f>
        <v/>
      </c>
      <c r="U400" s="169"/>
      <c r="V400" s="170" t="e">
        <f>IF(C400="",NA(),MATCH($B400&amp;$C400,'Smelter Look-up'!$J:$J,0))</f>
        <v>#N/A</v>
      </c>
      <c r="X400" s="171">
        <f t="shared" ca="1" si="21"/>
        <v>0</v>
      </c>
      <c r="AB400" s="171" t="str">
        <f t="shared" si="22"/>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3"/>
        <v/>
      </c>
      <c r="T401" s="156" t="str">
        <f ca="1">IF(B401="","",IF(ISERROR(MATCH($J401,SorP!$B$1:$B$5661,0)),"",INDIRECT("'SorP'!$A$"&amp;MATCH($J401,SorP!$B$1:$B$5661,0))))</f>
        <v/>
      </c>
      <c r="U401" s="169"/>
      <c r="V401" s="170" t="e">
        <f>IF(C401="",NA(),MATCH($B401&amp;$C401,'Smelter Look-up'!$J:$J,0))</f>
        <v>#N/A</v>
      </c>
      <c r="X401" s="171">
        <f t="shared" ca="1" si="21"/>
        <v>0</v>
      </c>
      <c r="AB401" s="171" t="str">
        <f t="shared" si="22"/>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3"/>
        <v/>
      </c>
      <c r="T402" s="156" t="str">
        <f ca="1">IF(B402="","",IF(ISERROR(MATCH($J402,SorP!$B$1:$B$5661,0)),"",INDIRECT("'SorP'!$A$"&amp;MATCH($J402,SorP!$B$1:$B$5661,0))))</f>
        <v/>
      </c>
      <c r="U402" s="169"/>
      <c r="V402" s="170" t="e">
        <f>IF(C402="",NA(),MATCH($B402&amp;$C402,'Smelter Look-up'!$J:$J,0))</f>
        <v>#N/A</v>
      </c>
      <c r="X402" s="171">
        <f t="shared" ca="1" si="21"/>
        <v>0</v>
      </c>
      <c r="AB402" s="171" t="str">
        <f t="shared" si="22"/>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3"/>
        <v/>
      </c>
      <c r="T403" s="156" t="str">
        <f ca="1">IF(B403="","",IF(ISERROR(MATCH($J403,SorP!$B$1:$B$5661,0)),"",INDIRECT("'SorP'!$A$"&amp;MATCH($J403,SorP!$B$1:$B$5661,0))))</f>
        <v/>
      </c>
      <c r="U403" s="169"/>
      <c r="V403" s="170" t="e">
        <f>IF(C403="",NA(),MATCH($B403&amp;$C403,'Smelter Look-up'!$J:$J,0))</f>
        <v>#N/A</v>
      </c>
      <c r="X403" s="171">
        <f t="shared" ca="1" si="21"/>
        <v>0</v>
      </c>
      <c r="AB403" s="171" t="str">
        <f t="shared" si="22"/>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3"/>
        <v/>
      </c>
      <c r="T404" s="156" t="str">
        <f ca="1">IF(B404="","",IF(ISERROR(MATCH($J404,SorP!$B$1:$B$5661,0)),"",INDIRECT("'SorP'!$A$"&amp;MATCH($J404,SorP!$B$1:$B$5661,0))))</f>
        <v/>
      </c>
      <c r="U404" s="169"/>
      <c r="V404" s="170" t="e">
        <f>IF(C404="",NA(),MATCH($B404&amp;$C404,'Smelter Look-up'!$J:$J,0))</f>
        <v>#N/A</v>
      </c>
      <c r="X404" s="171">
        <f t="shared" ca="1" si="21"/>
        <v>0</v>
      </c>
      <c r="AB404" s="171" t="str">
        <f t="shared" si="22"/>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3"/>
        <v/>
      </c>
      <c r="T405" s="156" t="str">
        <f ca="1">IF(B405="","",IF(ISERROR(MATCH($J405,SorP!$B$1:$B$5661,0)),"",INDIRECT("'SorP'!$A$"&amp;MATCH($J405,SorP!$B$1:$B$5661,0))))</f>
        <v/>
      </c>
      <c r="U405" s="169"/>
      <c r="V405" s="170" t="e">
        <f>IF(C405="",NA(),MATCH($B405&amp;$C405,'Smelter Look-up'!$J:$J,0))</f>
        <v>#N/A</v>
      </c>
      <c r="X405" s="171">
        <f t="shared" ca="1" si="21"/>
        <v>0</v>
      </c>
      <c r="AB405" s="171" t="str">
        <f t="shared" si="22"/>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3"/>
        <v/>
      </c>
      <c r="T406" s="156" t="str">
        <f ca="1">IF(B406="","",IF(ISERROR(MATCH($J406,SorP!$B$1:$B$5661,0)),"",INDIRECT("'SorP'!$A$"&amp;MATCH($J406,SorP!$B$1:$B$5661,0))))</f>
        <v/>
      </c>
      <c r="U406" s="169"/>
      <c r="V406" s="170" t="e">
        <f>IF(C406="",NA(),MATCH($B406&amp;$C406,'Smelter Look-up'!$J:$J,0))</f>
        <v>#N/A</v>
      </c>
      <c r="X406" s="171">
        <f t="shared" ca="1" si="21"/>
        <v>0</v>
      </c>
      <c r="AB406" s="171" t="str">
        <f t="shared" si="22"/>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3"/>
        <v/>
      </c>
      <c r="T407" s="156" t="str">
        <f ca="1">IF(B407="","",IF(ISERROR(MATCH($J407,SorP!$B$1:$B$5661,0)),"",INDIRECT("'SorP'!$A$"&amp;MATCH($J407,SorP!$B$1:$B$5661,0))))</f>
        <v/>
      </c>
      <c r="U407" s="169"/>
      <c r="V407" s="170" t="e">
        <f>IF(C407="",NA(),MATCH($B407&amp;$C407,'Smelter Look-up'!$J:$J,0))</f>
        <v>#N/A</v>
      </c>
      <c r="X407" s="171">
        <f t="shared" ca="1" si="21"/>
        <v>0</v>
      </c>
      <c r="AB407" s="171" t="str">
        <f t="shared" si="22"/>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3"/>
        <v/>
      </c>
      <c r="T408" s="156" t="str">
        <f ca="1">IF(B408="","",IF(ISERROR(MATCH($J408,SorP!$B$1:$B$5661,0)),"",INDIRECT("'SorP'!$A$"&amp;MATCH($J408,SorP!$B$1:$B$5661,0))))</f>
        <v/>
      </c>
      <c r="U408" s="169"/>
      <c r="V408" s="170" t="e">
        <f>IF(C408="",NA(),MATCH($B408&amp;$C408,'Smelter Look-up'!$J:$J,0))</f>
        <v>#N/A</v>
      </c>
      <c r="X408" s="171">
        <f t="shared" ca="1" si="21"/>
        <v>0</v>
      </c>
      <c r="AB408" s="171" t="str">
        <f t="shared" si="22"/>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3"/>
        <v/>
      </c>
      <c r="T409" s="156" t="str">
        <f ca="1">IF(B409="","",IF(ISERROR(MATCH($J409,SorP!$B$1:$B$5661,0)),"",INDIRECT("'SorP'!$A$"&amp;MATCH($J409,SorP!$B$1:$B$5661,0))))</f>
        <v/>
      </c>
      <c r="U409" s="169"/>
      <c r="V409" s="170" t="e">
        <f>IF(C409="",NA(),MATCH($B409&amp;$C409,'Smelter Look-up'!$J:$J,0))</f>
        <v>#N/A</v>
      </c>
      <c r="X409" s="171">
        <f t="shared" ca="1" si="21"/>
        <v>0</v>
      </c>
      <c r="AB409" s="171" t="str">
        <f t="shared" si="22"/>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3"/>
        <v/>
      </c>
      <c r="T410" s="156" t="str">
        <f ca="1">IF(B410="","",IF(ISERROR(MATCH($J410,SorP!$B$1:$B$5661,0)),"",INDIRECT("'SorP'!$A$"&amp;MATCH($J410,SorP!$B$1:$B$5661,0))))</f>
        <v/>
      </c>
      <c r="U410" s="169"/>
      <c r="V410" s="170" t="e">
        <f>IF(C410="",NA(),MATCH($B410&amp;$C410,'Smelter Look-up'!$J:$J,0))</f>
        <v>#N/A</v>
      </c>
      <c r="X410" s="171">
        <f t="shared" ca="1" si="21"/>
        <v>0</v>
      </c>
      <c r="AB410" s="171" t="str">
        <f t="shared" si="22"/>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3"/>
        <v/>
      </c>
      <c r="T411" s="156" t="str">
        <f ca="1">IF(B411="","",IF(ISERROR(MATCH($J411,SorP!$B$1:$B$5661,0)),"",INDIRECT("'SorP'!$A$"&amp;MATCH($J411,SorP!$B$1:$B$5661,0))))</f>
        <v/>
      </c>
      <c r="U411" s="169"/>
      <c r="V411" s="170" t="e">
        <f>IF(C411="",NA(),MATCH($B411&amp;$C411,'Smelter Look-up'!$J:$J,0))</f>
        <v>#N/A</v>
      </c>
      <c r="X411" s="171">
        <f t="shared" ca="1" si="21"/>
        <v>0</v>
      </c>
      <c r="AB411" s="171" t="str">
        <f t="shared" si="22"/>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3"/>
        <v/>
      </c>
      <c r="T412" s="156" t="str">
        <f ca="1">IF(B412="","",IF(ISERROR(MATCH($J412,SorP!$B$1:$B$5661,0)),"",INDIRECT("'SorP'!$A$"&amp;MATCH($J412,SorP!$B$1:$B$5661,0))))</f>
        <v/>
      </c>
      <c r="U412" s="169"/>
      <c r="V412" s="170" t="e">
        <f>IF(C412="",NA(),MATCH($B412&amp;$C412,'Smelter Look-up'!$J:$J,0))</f>
        <v>#N/A</v>
      </c>
      <c r="X412" s="171">
        <f t="shared" ca="1" si="21"/>
        <v>0</v>
      </c>
      <c r="AB412" s="171" t="str">
        <f t="shared" si="22"/>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3"/>
        <v/>
      </c>
      <c r="T413" s="156" t="str">
        <f ca="1">IF(B413="","",IF(ISERROR(MATCH($J413,SorP!$B$1:$B$5661,0)),"",INDIRECT("'SorP'!$A$"&amp;MATCH($J413,SorP!$B$1:$B$5661,0))))</f>
        <v/>
      </c>
      <c r="U413" s="169"/>
      <c r="V413" s="170" t="e">
        <f>IF(C413="",NA(),MATCH($B413&amp;$C413,'Smelter Look-up'!$J:$J,0))</f>
        <v>#N/A</v>
      </c>
      <c r="X413" s="171">
        <f t="shared" ca="1" si="21"/>
        <v>0</v>
      </c>
      <c r="AB413" s="171" t="str">
        <f t="shared" si="22"/>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3"/>
        <v/>
      </c>
      <c r="T414" s="156" t="str">
        <f ca="1">IF(B414="","",IF(ISERROR(MATCH($J414,SorP!$B$1:$B$5661,0)),"",INDIRECT("'SorP'!$A$"&amp;MATCH($J414,SorP!$B$1:$B$5661,0))))</f>
        <v/>
      </c>
      <c r="U414" s="169"/>
      <c r="V414" s="170" t="e">
        <f>IF(C414="",NA(),MATCH($B414&amp;$C414,'Smelter Look-up'!$J:$J,0))</f>
        <v>#N/A</v>
      </c>
      <c r="X414" s="171">
        <f t="shared" ca="1" si="21"/>
        <v>0</v>
      </c>
      <c r="AB414" s="171" t="str">
        <f t="shared" si="22"/>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3"/>
        <v/>
      </c>
      <c r="T415" s="156" t="str">
        <f ca="1">IF(B415="","",IF(ISERROR(MATCH($J415,SorP!$B$1:$B$5661,0)),"",INDIRECT("'SorP'!$A$"&amp;MATCH($J415,SorP!$B$1:$B$5661,0))))</f>
        <v/>
      </c>
      <c r="U415" s="169"/>
      <c r="V415" s="170" t="e">
        <f>IF(C415="",NA(),MATCH($B415&amp;$C415,'Smelter Look-up'!$J:$J,0))</f>
        <v>#N/A</v>
      </c>
      <c r="X415" s="171">
        <f t="shared" ca="1" si="21"/>
        <v>0</v>
      </c>
      <c r="AB415" s="171" t="str">
        <f t="shared" si="22"/>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3"/>
        <v/>
      </c>
      <c r="T416" s="156" t="str">
        <f ca="1">IF(B416="","",IF(ISERROR(MATCH($J416,SorP!$B$1:$B$5661,0)),"",INDIRECT("'SorP'!$A$"&amp;MATCH($J416,SorP!$B$1:$B$5661,0))))</f>
        <v/>
      </c>
      <c r="U416" s="169"/>
      <c r="V416" s="170" t="e">
        <f>IF(C416="",NA(),MATCH($B416&amp;$C416,'Smelter Look-up'!$J:$J,0))</f>
        <v>#N/A</v>
      </c>
      <c r="X416" s="171">
        <f t="shared" ca="1" si="21"/>
        <v>0</v>
      </c>
      <c r="AB416" s="171" t="str">
        <f t="shared" si="22"/>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3"/>
        <v/>
      </c>
      <c r="T417" s="156" t="str">
        <f ca="1">IF(B417="","",IF(ISERROR(MATCH($J417,SorP!$B$1:$B$5661,0)),"",INDIRECT("'SorP'!$A$"&amp;MATCH($J417,SorP!$B$1:$B$5661,0))))</f>
        <v/>
      </c>
      <c r="U417" s="169"/>
      <c r="V417" s="170" t="e">
        <f>IF(C417="",NA(),MATCH($B417&amp;$C417,'Smelter Look-up'!$J:$J,0))</f>
        <v>#N/A</v>
      </c>
      <c r="X417" s="171">
        <f t="shared" ca="1" si="21"/>
        <v>0</v>
      </c>
      <c r="AB417" s="171" t="str">
        <f t="shared" si="22"/>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3"/>
        <v/>
      </c>
      <c r="T418" s="156" t="str">
        <f ca="1">IF(B418="","",IF(ISERROR(MATCH($J418,SorP!$B$1:$B$5661,0)),"",INDIRECT("'SorP'!$A$"&amp;MATCH($J418,SorP!$B$1:$B$5661,0))))</f>
        <v/>
      </c>
      <c r="U418" s="169"/>
      <c r="V418" s="170" t="e">
        <f>IF(C418="",NA(),MATCH($B418&amp;$C418,'Smelter Look-up'!$J:$J,0))</f>
        <v>#N/A</v>
      </c>
      <c r="X418" s="171">
        <f t="shared" ca="1" si="21"/>
        <v>0</v>
      </c>
      <c r="AB418" s="171" t="str">
        <f t="shared" si="22"/>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3"/>
        <v/>
      </c>
      <c r="T419" s="156" t="str">
        <f ca="1">IF(B419="","",IF(ISERROR(MATCH($J419,SorP!$B$1:$B$5661,0)),"",INDIRECT("'SorP'!$A$"&amp;MATCH($J419,SorP!$B$1:$B$5661,0))))</f>
        <v/>
      </c>
      <c r="U419" s="169"/>
      <c r="V419" s="170" t="e">
        <f>IF(C419="",NA(),MATCH($B419&amp;$C419,'Smelter Look-up'!$J:$J,0))</f>
        <v>#N/A</v>
      </c>
      <c r="X419" s="171">
        <f t="shared" ca="1" si="21"/>
        <v>0</v>
      </c>
      <c r="AB419" s="171" t="str">
        <f t="shared" si="22"/>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3"/>
        <v/>
      </c>
      <c r="T420" s="156" t="str">
        <f ca="1">IF(B420="","",IF(ISERROR(MATCH($J420,SorP!$B$1:$B$5661,0)),"",INDIRECT("'SorP'!$A$"&amp;MATCH($J420,SorP!$B$1:$B$5661,0))))</f>
        <v/>
      </c>
      <c r="U420" s="169"/>
      <c r="V420" s="170" t="e">
        <f>IF(C420="",NA(),MATCH($B420&amp;$C420,'Smelter Look-up'!$J:$J,0))</f>
        <v>#N/A</v>
      </c>
      <c r="X420" s="171">
        <f t="shared" ca="1" si="21"/>
        <v>0</v>
      </c>
      <c r="AB420" s="171" t="str">
        <f t="shared" si="22"/>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3"/>
        <v/>
      </c>
      <c r="T421" s="156" t="str">
        <f ca="1">IF(B421="","",IF(ISERROR(MATCH($J421,SorP!$B$1:$B$5661,0)),"",INDIRECT("'SorP'!$A$"&amp;MATCH($J421,SorP!$B$1:$B$5661,0))))</f>
        <v/>
      </c>
      <c r="U421" s="169"/>
      <c r="V421" s="170" t="e">
        <f>IF(C421="",NA(),MATCH($B421&amp;$C421,'Smelter Look-up'!$J:$J,0))</f>
        <v>#N/A</v>
      </c>
      <c r="X421" s="171">
        <f t="shared" ca="1" si="21"/>
        <v>0</v>
      </c>
      <c r="AB421" s="171" t="str">
        <f t="shared" si="22"/>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3"/>
        <v/>
      </c>
      <c r="T422" s="156" t="str">
        <f ca="1">IF(B422="","",IF(ISERROR(MATCH($J422,SorP!$B$1:$B$5661,0)),"",INDIRECT("'SorP'!$A$"&amp;MATCH($J422,SorP!$B$1:$B$5661,0))))</f>
        <v/>
      </c>
      <c r="U422" s="169"/>
      <c r="V422" s="170" t="e">
        <f>IF(C422="",NA(),MATCH($B422&amp;$C422,'Smelter Look-up'!$J:$J,0))</f>
        <v>#N/A</v>
      </c>
      <c r="X422" s="171">
        <f t="shared" ca="1" si="21"/>
        <v>0</v>
      </c>
      <c r="AB422" s="171" t="str">
        <f t="shared" si="22"/>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3"/>
        <v/>
      </c>
      <c r="T423" s="156" t="str">
        <f ca="1">IF(B423="","",IF(ISERROR(MATCH($J423,SorP!$B$1:$B$5661,0)),"",INDIRECT("'SorP'!$A$"&amp;MATCH($J423,SorP!$B$1:$B$5661,0))))</f>
        <v/>
      </c>
      <c r="U423" s="169"/>
      <c r="V423" s="170" t="e">
        <f>IF(C423="",NA(),MATCH($B423&amp;$C423,'Smelter Look-up'!$J:$J,0))</f>
        <v>#N/A</v>
      </c>
      <c r="X423" s="171">
        <f t="shared" ca="1" si="21"/>
        <v>0</v>
      </c>
      <c r="AB423" s="171" t="str">
        <f t="shared" si="22"/>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3"/>
        <v/>
      </c>
      <c r="T424" s="156" t="str">
        <f ca="1">IF(B424="","",IF(ISERROR(MATCH($J424,SorP!$B$1:$B$5661,0)),"",INDIRECT("'SorP'!$A$"&amp;MATCH($J424,SorP!$B$1:$B$5661,0))))</f>
        <v/>
      </c>
      <c r="U424" s="169"/>
      <c r="V424" s="170" t="e">
        <f>IF(C424="",NA(),MATCH($B424&amp;$C424,'Smelter Look-up'!$J:$J,0))</f>
        <v>#N/A</v>
      </c>
      <c r="X424" s="171">
        <f t="shared" ca="1" si="21"/>
        <v>0</v>
      </c>
      <c r="AB424" s="171" t="str">
        <f t="shared" si="22"/>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3"/>
        <v/>
      </c>
      <c r="T425" s="156" t="str">
        <f ca="1">IF(B425="","",IF(ISERROR(MATCH($J425,SorP!$B$1:$B$5661,0)),"",INDIRECT("'SorP'!$A$"&amp;MATCH($J425,SorP!$B$1:$B$5661,0))))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3"/>
        <v/>
      </c>
      <c r="T426" s="156" t="str">
        <f ca="1">IF(B426="","",IF(ISERROR(MATCH($J426,SorP!$B$1:$B$5661,0)),"",INDIRECT("'SorP'!$A$"&amp;MATCH($J426,SorP!$B$1:$B$5661,0))))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3"/>
        <v/>
      </c>
      <c r="T427" s="156" t="str">
        <f ca="1">IF(B427="","",IF(ISERROR(MATCH($J427,SorP!$B$1:$B$5661,0)),"",INDIRECT("'SorP'!$A$"&amp;MATCH($J427,SorP!$B$1:$B$5661,0))))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3"/>
        <v/>
      </c>
      <c r="T428" s="156" t="str">
        <f ca="1">IF(B428="","",IF(ISERROR(MATCH($J428,SorP!$B$1:$B$5661,0)),"",INDIRECT("'SorP'!$A$"&amp;MATCH($J428,SorP!$B$1:$B$5661,0))))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3"/>
        <v/>
      </c>
      <c r="T429" s="156" t="str">
        <f ca="1">IF(B429="","",IF(ISERROR(MATCH($J429,SorP!$B$1:$B$5661,0)),"",INDIRECT("'SorP'!$A$"&amp;MATCH($J429,SorP!$B$1:$B$5661,0))))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3"/>
        <v/>
      </c>
      <c r="T430" s="156" t="str">
        <f ca="1">IF(B430="","",IF(ISERROR(MATCH($J430,SorP!$B$1:$B$5661,0)),"",INDIRECT("'SorP'!$A$"&amp;MATCH($J430,SorP!$B$1:$B$5661,0))))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3"/>
        <v/>
      </c>
      <c r="T431" s="156" t="str">
        <f ca="1">IF(B431="","",IF(ISERROR(MATCH($J431,SorP!$B$1:$B$5661,0)),"",INDIRECT("'SorP'!$A$"&amp;MATCH($J431,SorP!$B$1:$B$5661,0))))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3"/>
        <v/>
      </c>
      <c r="T432" s="156" t="str">
        <f ca="1">IF(B432="","",IF(ISERROR(MATCH($J432,SorP!$B$1:$B$5661,0)),"",INDIRECT("'SorP'!$A$"&amp;MATCH($J432,SorP!$B$1:$B$5661,0))))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3"/>
        <v/>
      </c>
      <c r="T433" s="156" t="str">
        <f ca="1">IF(B433="","",IF(ISERROR(MATCH($J433,SorP!$B$1:$B$5661,0)),"",INDIRECT("'SorP'!$A$"&amp;MATCH($J433,SorP!$B$1:$B$5661,0))))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3"/>
        <v/>
      </c>
      <c r="T434" s="156" t="str">
        <f ca="1">IF(B434="","",IF(ISERROR(MATCH($J434,SorP!$B$1:$B$5661,0)),"",INDIRECT("'SorP'!$A$"&amp;MATCH($J434,SorP!$B$1:$B$5661,0))))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3"/>
        <v/>
      </c>
      <c r="T435" s="156" t="str">
        <f ca="1">IF(B435="","",IF(ISERROR(MATCH($J435,SorP!$B$1:$B$5661,0)),"",INDIRECT("'SorP'!$A$"&amp;MATCH($J435,SorP!$B$1:$B$5661,0))))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3"/>
        <v/>
      </c>
      <c r="T436" s="156" t="str">
        <f ca="1">IF(B436="","",IF(ISERROR(MATCH($J436,SorP!$B$1:$B$5661,0)),"",INDIRECT("'SorP'!$A$"&amp;MATCH($J436,SorP!$B$1:$B$5661,0))))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3"/>
        <v/>
      </c>
      <c r="T437" s="156" t="str">
        <f ca="1">IF(B437="","",IF(ISERROR(MATCH($J437,SorP!$B$1:$B$5661,0)),"",INDIRECT("'SorP'!$A$"&amp;MATCH($J437,SorP!$B$1:$B$5661,0))))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3"/>
        <v/>
      </c>
      <c r="T438" s="156" t="str">
        <f ca="1">IF(B438="","",IF(ISERROR(MATCH($J438,SorP!$B$1:$B$5661,0)),"",INDIRECT("'SorP'!$A$"&amp;MATCH($J438,SorP!$B$1:$B$5661,0))))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IF(B439="","",IF(ISERROR(MATCH($J439,SorP!$B$1:$B$5661,0)),"",INDIRECT("'SorP'!$A$"&amp;MATCH($J439,SorP!$B$1:$B$5661,0))))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IF(B440="","",IF(ISERROR(MATCH($J440,SorP!$B$1:$B$5661,0)),"",INDIRECT("'SorP'!$A$"&amp;MATCH($J440,SorP!$B$1:$B$5661,0))))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IF(B441="","",IF(ISERROR(MATCH($J441,SorP!$B$1:$B$5661,0)),"",INDIRECT("'SorP'!$A$"&amp;MATCH($J441,SorP!$B$1:$B$5661,0))))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ref="X447:X510" ca="1" si="24">IF(AND(C447="Smelter not listed",OR(LEN(D447)=0,LEN(E447)=0)),1,0)</f>
        <v>0</v>
      </c>
      <c r="AB447" s="171" t="str">
        <f t="shared" ref="AB447:AB510" si="25">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6">IF(B448="","",IF(ISERROR(MATCH($E448,CL,0)),"Unknown",INDIRECT("'C'!$A$"&amp;MATCH($E448,CL,0)+1)))</f>
        <v/>
      </c>
      <c r="T448" s="156" t="str">
        <f ca="1">IF(B448="","",IF(ISERROR(MATCH($J448,SorP!$B$1:$B$5661,0)),"",INDIRECT("'SorP'!$A$"&amp;MATCH($J448,SorP!$B$1:$B$5661,0))))</f>
        <v/>
      </c>
      <c r="U448" s="169"/>
      <c r="V448" s="170" t="e">
        <f>IF(C448="",NA(),MATCH($B448&amp;$C448,'Smelter Look-up'!$J:$J,0))</f>
        <v>#N/A</v>
      </c>
      <c r="X448" s="171">
        <f t="shared" ca="1" si="24"/>
        <v>0</v>
      </c>
      <c r="AB448" s="171" t="str">
        <f t="shared" si="25"/>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6"/>
        <v/>
      </c>
      <c r="T449" s="156" t="str">
        <f ca="1">IF(B449="","",IF(ISERROR(MATCH($J449,SorP!$B$1:$B$5661,0)),"",INDIRECT("'SorP'!$A$"&amp;MATCH($J449,SorP!$B$1:$B$5661,0))))</f>
        <v/>
      </c>
      <c r="U449" s="169"/>
      <c r="V449" s="170" t="e">
        <f>IF(C449="",NA(),MATCH($B449&amp;$C449,'Smelter Look-up'!$J:$J,0))</f>
        <v>#N/A</v>
      </c>
      <c r="X449" s="171">
        <f t="shared" ca="1" si="24"/>
        <v>0</v>
      </c>
      <c r="AB449" s="171" t="str">
        <f t="shared" si="25"/>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6"/>
        <v/>
      </c>
      <c r="T450" s="156" t="str">
        <f ca="1">IF(B450="","",IF(ISERROR(MATCH($J450,SorP!$B$1:$B$5661,0)),"",INDIRECT("'SorP'!$A$"&amp;MATCH($J450,SorP!$B$1:$B$5661,0))))</f>
        <v/>
      </c>
      <c r="U450" s="169"/>
      <c r="V450" s="170" t="e">
        <f>IF(C450="",NA(),MATCH($B450&amp;$C450,'Smelter Look-up'!$J:$J,0))</f>
        <v>#N/A</v>
      </c>
      <c r="X450" s="171">
        <f t="shared" ca="1" si="24"/>
        <v>0</v>
      </c>
      <c r="AB450" s="171" t="str">
        <f t="shared" si="25"/>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6"/>
        <v/>
      </c>
      <c r="T451" s="156" t="str">
        <f ca="1">IF(B451="","",IF(ISERROR(MATCH($J451,SorP!$B$1:$B$5661,0)),"",INDIRECT("'SorP'!$A$"&amp;MATCH($J451,SorP!$B$1:$B$5661,0))))</f>
        <v/>
      </c>
      <c r="U451" s="169"/>
      <c r="V451" s="170" t="e">
        <f>IF(C451="",NA(),MATCH($B451&amp;$C451,'Smelter Look-up'!$J:$J,0))</f>
        <v>#N/A</v>
      </c>
      <c r="X451" s="171">
        <f t="shared" ca="1" si="24"/>
        <v>0</v>
      </c>
      <c r="AB451" s="171" t="str">
        <f t="shared" si="25"/>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6"/>
        <v/>
      </c>
      <c r="T452" s="156" t="str">
        <f ca="1">IF(B452="","",IF(ISERROR(MATCH($J452,SorP!$B$1:$B$5661,0)),"",INDIRECT("'SorP'!$A$"&amp;MATCH($J452,SorP!$B$1:$B$5661,0))))</f>
        <v/>
      </c>
      <c r="U452" s="169"/>
      <c r="V452" s="170" t="e">
        <f>IF(C452="",NA(),MATCH($B452&amp;$C452,'Smelter Look-up'!$J:$J,0))</f>
        <v>#N/A</v>
      </c>
      <c r="X452" s="171">
        <f t="shared" ca="1" si="24"/>
        <v>0</v>
      </c>
      <c r="AB452" s="171" t="str">
        <f t="shared" si="25"/>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6"/>
        <v/>
      </c>
      <c r="T453" s="156" t="str">
        <f ca="1">IF(B453="","",IF(ISERROR(MATCH($J453,SorP!$B$1:$B$5661,0)),"",INDIRECT("'SorP'!$A$"&amp;MATCH($J453,SorP!$B$1:$B$5661,0))))</f>
        <v/>
      </c>
      <c r="U453" s="169"/>
      <c r="V453" s="170" t="e">
        <f>IF(C453="",NA(),MATCH($B453&amp;$C453,'Smelter Look-up'!$J:$J,0))</f>
        <v>#N/A</v>
      </c>
      <c r="X453" s="171">
        <f t="shared" ca="1" si="24"/>
        <v>0</v>
      </c>
      <c r="AB453" s="171" t="str">
        <f t="shared" si="25"/>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6"/>
        <v/>
      </c>
      <c r="T454" s="156" t="str">
        <f ca="1">IF(B454="","",IF(ISERROR(MATCH($J454,SorP!$B$1:$B$5661,0)),"",INDIRECT("'SorP'!$A$"&amp;MATCH($J454,SorP!$B$1:$B$5661,0))))</f>
        <v/>
      </c>
      <c r="U454" s="169"/>
      <c r="V454" s="170" t="e">
        <f>IF(C454="",NA(),MATCH($B454&amp;$C454,'Smelter Look-up'!$J:$J,0))</f>
        <v>#N/A</v>
      </c>
      <c r="X454" s="171">
        <f t="shared" ca="1" si="24"/>
        <v>0</v>
      </c>
      <c r="AB454" s="171" t="str">
        <f t="shared" si="25"/>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6"/>
        <v/>
      </c>
      <c r="T455" s="156" t="str">
        <f ca="1">IF(B455="","",IF(ISERROR(MATCH($J455,SorP!$B$1:$B$5661,0)),"",INDIRECT("'SorP'!$A$"&amp;MATCH($J455,SorP!$B$1:$B$5661,0))))</f>
        <v/>
      </c>
      <c r="U455" s="169"/>
      <c r="V455" s="170" t="e">
        <f>IF(C455="",NA(),MATCH($B455&amp;$C455,'Smelter Look-up'!$J:$J,0))</f>
        <v>#N/A</v>
      </c>
      <c r="X455" s="171">
        <f t="shared" ca="1" si="24"/>
        <v>0</v>
      </c>
      <c r="AB455" s="171" t="str">
        <f t="shared" si="25"/>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6"/>
        <v/>
      </c>
      <c r="T456" s="156" t="str">
        <f ca="1">IF(B456="","",IF(ISERROR(MATCH($J456,SorP!$B$1:$B$5661,0)),"",INDIRECT("'SorP'!$A$"&amp;MATCH($J456,SorP!$B$1:$B$5661,0))))</f>
        <v/>
      </c>
      <c r="U456" s="169"/>
      <c r="V456" s="170" t="e">
        <f>IF(C456="",NA(),MATCH($B456&amp;$C456,'Smelter Look-up'!$J:$J,0))</f>
        <v>#N/A</v>
      </c>
      <c r="X456" s="171">
        <f t="shared" ca="1" si="24"/>
        <v>0</v>
      </c>
      <c r="AB456" s="171" t="str">
        <f t="shared" si="25"/>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6"/>
        <v/>
      </c>
      <c r="T457" s="156" t="str">
        <f ca="1">IF(B457="","",IF(ISERROR(MATCH($J457,SorP!$B$1:$B$5661,0)),"",INDIRECT("'SorP'!$A$"&amp;MATCH($J457,SorP!$B$1:$B$5661,0))))</f>
        <v/>
      </c>
      <c r="U457" s="169"/>
      <c r="V457" s="170" t="e">
        <f>IF(C457="",NA(),MATCH($B457&amp;$C457,'Smelter Look-up'!$J:$J,0))</f>
        <v>#N/A</v>
      </c>
      <c r="X457" s="171">
        <f t="shared" ca="1" si="24"/>
        <v>0</v>
      </c>
      <c r="AB457" s="171" t="str">
        <f t="shared" si="25"/>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6"/>
        <v/>
      </c>
      <c r="T458" s="156" t="str">
        <f ca="1">IF(B458="","",IF(ISERROR(MATCH($J458,SorP!$B$1:$B$5661,0)),"",INDIRECT("'SorP'!$A$"&amp;MATCH($J458,SorP!$B$1:$B$5661,0))))</f>
        <v/>
      </c>
      <c r="U458" s="169"/>
      <c r="V458" s="170" t="e">
        <f>IF(C458="",NA(),MATCH($B458&amp;$C458,'Smelter Look-up'!$J:$J,0))</f>
        <v>#N/A</v>
      </c>
      <c r="X458" s="171">
        <f t="shared" ca="1" si="24"/>
        <v>0</v>
      </c>
      <c r="AB458" s="171" t="str">
        <f t="shared" si="25"/>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6"/>
        <v/>
      </c>
      <c r="T459" s="156" t="str">
        <f ca="1">IF(B459="","",IF(ISERROR(MATCH($J459,SorP!$B$1:$B$5661,0)),"",INDIRECT("'SorP'!$A$"&amp;MATCH($J459,SorP!$B$1:$B$5661,0))))</f>
        <v/>
      </c>
      <c r="U459" s="169"/>
      <c r="V459" s="170" t="e">
        <f>IF(C459="",NA(),MATCH($B459&amp;$C459,'Smelter Look-up'!$J:$J,0))</f>
        <v>#N/A</v>
      </c>
      <c r="X459" s="171">
        <f t="shared" ca="1" si="24"/>
        <v>0</v>
      </c>
      <c r="AB459" s="171" t="str">
        <f t="shared" si="25"/>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6"/>
        <v/>
      </c>
      <c r="T460" s="156" t="str">
        <f ca="1">IF(B460="","",IF(ISERROR(MATCH($J460,SorP!$B$1:$B$5661,0)),"",INDIRECT("'SorP'!$A$"&amp;MATCH($J460,SorP!$B$1:$B$5661,0))))</f>
        <v/>
      </c>
      <c r="U460" s="169"/>
      <c r="V460" s="170" t="e">
        <f>IF(C460="",NA(),MATCH($B460&amp;$C460,'Smelter Look-up'!$J:$J,0))</f>
        <v>#N/A</v>
      </c>
      <c r="X460" s="171">
        <f t="shared" ca="1" si="24"/>
        <v>0</v>
      </c>
      <c r="AB460" s="171" t="str">
        <f t="shared" si="25"/>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6"/>
        <v/>
      </c>
      <c r="T461" s="156" t="str">
        <f ca="1">IF(B461="","",IF(ISERROR(MATCH($J461,SorP!$B$1:$B$5661,0)),"",INDIRECT("'SorP'!$A$"&amp;MATCH($J461,SorP!$B$1:$B$5661,0))))</f>
        <v/>
      </c>
      <c r="U461" s="169"/>
      <c r="V461" s="170" t="e">
        <f>IF(C461="",NA(),MATCH($B461&amp;$C461,'Smelter Look-up'!$J:$J,0))</f>
        <v>#N/A</v>
      </c>
      <c r="X461" s="171">
        <f t="shared" ca="1" si="24"/>
        <v>0</v>
      </c>
      <c r="AB461" s="171" t="str">
        <f t="shared" si="25"/>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6"/>
        <v/>
      </c>
      <c r="T462" s="156" t="str">
        <f ca="1">IF(B462="","",IF(ISERROR(MATCH($J462,SorP!$B$1:$B$5661,0)),"",INDIRECT("'SorP'!$A$"&amp;MATCH($J462,SorP!$B$1:$B$5661,0))))</f>
        <v/>
      </c>
      <c r="U462" s="169"/>
      <c r="V462" s="170" t="e">
        <f>IF(C462="",NA(),MATCH($B462&amp;$C462,'Smelter Look-up'!$J:$J,0))</f>
        <v>#N/A</v>
      </c>
      <c r="X462" s="171">
        <f t="shared" ca="1" si="24"/>
        <v>0</v>
      </c>
      <c r="AB462" s="171" t="str">
        <f t="shared" si="25"/>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6"/>
        <v/>
      </c>
      <c r="T463" s="156" t="str">
        <f ca="1">IF(B463="","",IF(ISERROR(MATCH($J463,SorP!$B$1:$B$5661,0)),"",INDIRECT("'SorP'!$A$"&amp;MATCH($J463,SorP!$B$1:$B$5661,0))))</f>
        <v/>
      </c>
      <c r="U463" s="169"/>
      <c r="V463" s="170" t="e">
        <f>IF(C463="",NA(),MATCH($B463&amp;$C463,'Smelter Look-up'!$J:$J,0))</f>
        <v>#N/A</v>
      </c>
      <c r="X463" s="171">
        <f t="shared" ca="1" si="24"/>
        <v>0</v>
      </c>
      <c r="AB463" s="171" t="str">
        <f t="shared" si="25"/>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6"/>
        <v/>
      </c>
      <c r="T464" s="156" t="str">
        <f ca="1">IF(B464="","",IF(ISERROR(MATCH($J464,SorP!$B$1:$B$5661,0)),"",INDIRECT("'SorP'!$A$"&amp;MATCH($J464,SorP!$B$1:$B$5661,0))))</f>
        <v/>
      </c>
      <c r="U464" s="169"/>
      <c r="V464" s="170" t="e">
        <f>IF(C464="",NA(),MATCH($B464&amp;$C464,'Smelter Look-up'!$J:$J,0))</f>
        <v>#N/A</v>
      </c>
      <c r="X464" s="171">
        <f t="shared" ca="1" si="24"/>
        <v>0</v>
      </c>
      <c r="AB464" s="171" t="str">
        <f t="shared" si="25"/>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6"/>
        <v/>
      </c>
      <c r="T465" s="156" t="str">
        <f ca="1">IF(B465="","",IF(ISERROR(MATCH($J465,SorP!$B$1:$B$5661,0)),"",INDIRECT("'SorP'!$A$"&amp;MATCH($J465,SorP!$B$1:$B$5661,0))))</f>
        <v/>
      </c>
      <c r="U465" s="169"/>
      <c r="V465" s="170" t="e">
        <f>IF(C465="",NA(),MATCH($B465&amp;$C465,'Smelter Look-up'!$J:$J,0))</f>
        <v>#N/A</v>
      </c>
      <c r="X465" s="171">
        <f t="shared" ca="1" si="24"/>
        <v>0</v>
      </c>
      <c r="AB465" s="171" t="str">
        <f t="shared" si="25"/>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6"/>
        <v/>
      </c>
      <c r="T466" s="156" t="str">
        <f ca="1">IF(B466="","",IF(ISERROR(MATCH($J466,SorP!$B$1:$B$5661,0)),"",INDIRECT("'SorP'!$A$"&amp;MATCH($J466,SorP!$B$1:$B$5661,0))))</f>
        <v/>
      </c>
      <c r="U466" s="169"/>
      <c r="V466" s="170" t="e">
        <f>IF(C466="",NA(),MATCH($B466&amp;$C466,'Smelter Look-up'!$J:$J,0))</f>
        <v>#N/A</v>
      </c>
      <c r="X466" s="171">
        <f t="shared" ca="1" si="24"/>
        <v>0</v>
      </c>
      <c r="AB466" s="171" t="str">
        <f t="shared" si="25"/>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6"/>
        <v/>
      </c>
      <c r="T467" s="156" t="str">
        <f ca="1">IF(B467="","",IF(ISERROR(MATCH($J467,SorP!$B$1:$B$5661,0)),"",INDIRECT("'SorP'!$A$"&amp;MATCH($J467,SorP!$B$1:$B$5661,0))))</f>
        <v/>
      </c>
      <c r="U467" s="169"/>
      <c r="V467" s="170" t="e">
        <f>IF(C467="",NA(),MATCH($B467&amp;$C467,'Smelter Look-up'!$J:$J,0))</f>
        <v>#N/A</v>
      </c>
      <c r="X467" s="171">
        <f t="shared" ca="1" si="24"/>
        <v>0</v>
      </c>
      <c r="AB467" s="171" t="str">
        <f t="shared" si="25"/>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6"/>
        <v/>
      </c>
      <c r="T468" s="156" t="str">
        <f ca="1">IF(B468="","",IF(ISERROR(MATCH($J468,SorP!$B$1:$B$5661,0)),"",INDIRECT("'SorP'!$A$"&amp;MATCH($J468,SorP!$B$1:$B$5661,0))))</f>
        <v/>
      </c>
      <c r="U468" s="169"/>
      <c r="V468" s="170" t="e">
        <f>IF(C468="",NA(),MATCH($B468&amp;$C468,'Smelter Look-up'!$J:$J,0))</f>
        <v>#N/A</v>
      </c>
      <c r="X468" s="171">
        <f t="shared" ca="1" si="24"/>
        <v>0</v>
      </c>
      <c r="AB468" s="171" t="str">
        <f t="shared" si="25"/>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6"/>
        <v/>
      </c>
      <c r="T469" s="156" t="str">
        <f ca="1">IF(B469="","",IF(ISERROR(MATCH($J469,SorP!$B$1:$B$5661,0)),"",INDIRECT("'SorP'!$A$"&amp;MATCH($J469,SorP!$B$1:$B$5661,0))))</f>
        <v/>
      </c>
      <c r="U469" s="169"/>
      <c r="V469" s="170" t="e">
        <f>IF(C469="",NA(),MATCH($B469&amp;$C469,'Smelter Look-up'!$J:$J,0))</f>
        <v>#N/A</v>
      </c>
      <c r="X469" s="171">
        <f t="shared" ca="1" si="24"/>
        <v>0</v>
      </c>
      <c r="AB469" s="171" t="str">
        <f t="shared" si="25"/>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6"/>
        <v/>
      </c>
      <c r="T470" s="156" t="str">
        <f ca="1">IF(B470="","",IF(ISERROR(MATCH($J470,SorP!$B$1:$B$5661,0)),"",INDIRECT("'SorP'!$A$"&amp;MATCH($J470,SorP!$B$1:$B$5661,0))))</f>
        <v/>
      </c>
      <c r="U470" s="169"/>
      <c r="V470" s="170" t="e">
        <f>IF(C470="",NA(),MATCH($B470&amp;$C470,'Smelter Look-up'!$J:$J,0))</f>
        <v>#N/A</v>
      </c>
      <c r="X470" s="171">
        <f t="shared" ca="1" si="24"/>
        <v>0</v>
      </c>
      <c r="AB470" s="171" t="str">
        <f t="shared" si="25"/>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6"/>
        <v/>
      </c>
      <c r="T471" s="156" t="str">
        <f ca="1">IF(B471="","",IF(ISERROR(MATCH($J471,SorP!$B$1:$B$5661,0)),"",INDIRECT("'SorP'!$A$"&amp;MATCH($J471,SorP!$B$1:$B$5661,0))))</f>
        <v/>
      </c>
      <c r="U471" s="169"/>
      <c r="V471" s="170" t="e">
        <f>IF(C471="",NA(),MATCH($B471&amp;$C471,'Smelter Look-up'!$J:$J,0))</f>
        <v>#N/A</v>
      </c>
      <c r="X471" s="171">
        <f t="shared" ca="1" si="24"/>
        <v>0</v>
      </c>
      <c r="AB471" s="171" t="str">
        <f t="shared" si="25"/>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6"/>
        <v/>
      </c>
      <c r="T472" s="156" t="str">
        <f ca="1">IF(B472="","",IF(ISERROR(MATCH($J472,SorP!$B$1:$B$5661,0)),"",INDIRECT("'SorP'!$A$"&amp;MATCH($J472,SorP!$B$1:$B$5661,0))))</f>
        <v/>
      </c>
      <c r="U472" s="169"/>
      <c r="V472" s="170" t="e">
        <f>IF(C472="",NA(),MATCH($B472&amp;$C472,'Smelter Look-up'!$J:$J,0))</f>
        <v>#N/A</v>
      </c>
      <c r="X472" s="171">
        <f t="shared" ca="1" si="24"/>
        <v>0</v>
      </c>
      <c r="AB472" s="171" t="str">
        <f t="shared" si="25"/>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6"/>
        <v/>
      </c>
      <c r="T473" s="156" t="str">
        <f ca="1">IF(B473="","",IF(ISERROR(MATCH($J473,SorP!$B$1:$B$5661,0)),"",INDIRECT("'SorP'!$A$"&amp;MATCH($J473,SorP!$B$1:$B$5661,0))))</f>
        <v/>
      </c>
      <c r="U473" s="169"/>
      <c r="V473" s="170" t="e">
        <f>IF(C473="",NA(),MATCH($B473&amp;$C473,'Smelter Look-up'!$J:$J,0))</f>
        <v>#N/A</v>
      </c>
      <c r="X473" s="171">
        <f t="shared" ca="1" si="24"/>
        <v>0</v>
      </c>
      <c r="AB473" s="171" t="str">
        <f t="shared" si="25"/>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6"/>
        <v/>
      </c>
      <c r="T474" s="156" t="str">
        <f ca="1">IF(B474="","",IF(ISERROR(MATCH($J474,SorP!$B$1:$B$5661,0)),"",INDIRECT("'SorP'!$A$"&amp;MATCH($J474,SorP!$B$1:$B$5661,0))))</f>
        <v/>
      </c>
      <c r="U474" s="169"/>
      <c r="V474" s="170" t="e">
        <f>IF(C474="",NA(),MATCH($B474&amp;$C474,'Smelter Look-up'!$J:$J,0))</f>
        <v>#N/A</v>
      </c>
      <c r="X474" s="171">
        <f t="shared" ca="1" si="24"/>
        <v>0</v>
      </c>
      <c r="AB474" s="171" t="str">
        <f t="shared" si="25"/>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6"/>
        <v/>
      </c>
      <c r="T475" s="156" t="str">
        <f ca="1">IF(B475="","",IF(ISERROR(MATCH($J475,SorP!$B$1:$B$5661,0)),"",INDIRECT("'SorP'!$A$"&amp;MATCH($J475,SorP!$B$1:$B$5661,0))))</f>
        <v/>
      </c>
      <c r="U475" s="169"/>
      <c r="V475" s="170" t="e">
        <f>IF(C475="",NA(),MATCH($B475&amp;$C475,'Smelter Look-up'!$J:$J,0))</f>
        <v>#N/A</v>
      </c>
      <c r="X475" s="171">
        <f t="shared" ca="1" si="24"/>
        <v>0</v>
      </c>
      <c r="AB475" s="171" t="str">
        <f t="shared" si="25"/>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6"/>
        <v/>
      </c>
      <c r="T476" s="156" t="str">
        <f ca="1">IF(B476="","",IF(ISERROR(MATCH($J476,SorP!$B$1:$B$5661,0)),"",INDIRECT("'SorP'!$A$"&amp;MATCH($J476,SorP!$B$1:$B$5661,0))))</f>
        <v/>
      </c>
      <c r="U476" s="169"/>
      <c r="V476" s="170" t="e">
        <f>IF(C476="",NA(),MATCH($B476&amp;$C476,'Smelter Look-up'!$J:$J,0))</f>
        <v>#N/A</v>
      </c>
      <c r="X476" s="171">
        <f t="shared" ca="1" si="24"/>
        <v>0</v>
      </c>
      <c r="AB476" s="171" t="str">
        <f t="shared" si="25"/>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6"/>
        <v/>
      </c>
      <c r="T477" s="156" t="str">
        <f ca="1">IF(B477="","",IF(ISERROR(MATCH($J477,SorP!$B$1:$B$5661,0)),"",INDIRECT("'SorP'!$A$"&amp;MATCH($J477,SorP!$B$1:$B$5661,0))))</f>
        <v/>
      </c>
      <c r="U477" s="169"/>
      <c r="V477" s="170" t="e">
        <f>IF(C477="",NA(),MATCH($B477&amp;$C477,'Smelter Look-up'!$J:$J,0))</f>
        <v>#N/A</v>
      </c>
      <c r="X477" s="171">
        <f t="shared" ca="1" si="24"/>
        <v>0</v>
      </c>
      <c r="AB477" s="171" t="str">
        <f t="shared" si="25"/>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6"/>
        <v/>
      </c>
      <c r="T478" s="156" t="str">
        <f ca="1">IF(B478="","",IF(ISERROR(MATCH($J478,SorP!$B$1:$B$5661,0)),"",INDIRECT("'SorP'!$A$"&amp;MATCH($J478,SorP!$B$1:$B$5661,0))))</f>
        <v/>
      </c>
      <c r="U478" s="169"/>
      <c r="V478" s="170" t="e">
        <f>IF(C478="",NA(),MATCH($B478&amp;$C478,'Smelter Look-up'!$J:$J,0))</f>
        <v>#N/A</v>
      </c>
      <c r="X478" s="171">
        <f t="shared" ca="1" si="24"/>
        <v>0</v>
      </c>
      <c r="AB478" s="171" t="str">
        <f t="shared" si="25"/>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6"/>
        <v/>
      </c>
      <c r="T479" s="156" t="str">
        <f ca="1">IF(B479="","",IF(ISERROR(MATCH($J479,SorP!$B$1:$B$5661,0)),"",INDIRECT("'SorP'!$A$"&amp;MATCH($J479,SorP!$B$1:$B$5661,0))))</f>
        <v/>
      </c>
      <c r="U479" s="169"/>
      <c r="V479" s="170" t="e">
        <f>IF(C479="",NA(),MATCH($B479&amp;$C479,'Smelter Look-up'!$J:$J,0))</f>
        <v>#N/A</v>
      </c>
      <c r="X479" s="171">
        <f t="shared" ca="1" si="24"/>
        <v>0</v>
      </c>
      <c r="AB479" s="171" t="str">
        <f t="shared" si="25"/>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6"/>
        <v/>
      </c>
      <c r="T480" s="156" t="str">
        <f ca="1">IF(B480="","",IF(ISERROR(MATCH($J480,SorP!$B$1:$B$5661,0)),"",INDIRECT("'SorP'!$A$"&amp;MATCH($J480,SorP!$B$1:$B$5661,0))))</f>
        <v/>
      </c>
      <c r="U480" s="169"/>
      <c r="V480" s="170" t="e">
        <f>IF(C480="",NA(),MATCH($B480&amp;$C480,'Smelter Look-up'!$J:$J,0))</f>
        <v>#N/A</v>
      </c>
      <c r="X480" s="171">
        <f t="shared" ca="1" si="24"/>
        <v>0</v>
      </c>
      <c r="AB480" s="171" t="str">
        <f t="shared" si="25"/>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6"/>
        <v/>
      </c>
      <c r="T481" s="156" t="str">
        <f ca="1">IF(B481="","",IF(ISERROR(MATCH($J481,SorP!$B$1:$B$5661,0)),"",INDIRECT("'SorP'!$A$"&amp;MATCH($J481,SorP!$B$1:$B$5661,0))))</f>
        <v/>
      </c>
      <c r="U481" s="169"/>
      <c r="V481" s="170" t="e">
        <f>IF(C481="",NA(),MATCH($B481&amp;$C481,'Smelter Look-up'!$J:$J,0))</f>
        <v>#N/A</v>
      </c>
      <c r="X481" s="171">
        <f t="shared" ca="1" si="24"/>
        <v>0</v>
      </c>
      <c r="AB481" s="171" t="str">
        <f t="shared" si="25"/>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6"/>
        <v/>
      </c>
      <c r="T482" s="156" t="str">
        <f ca="1">IF(B482="","",IF(ISERROR(MATCH($J482,SorP!$B$1:$B$5661,0)),"",INDIRECT("'SorP'!$A$"&amp;MATCH($J482,SorP!$B$1:$B$5661,0))))</f>
        <v/>
      </c>
      <c r="U482" s="169"/>
      <c r="V482" s="170" t="e">
        <f>IF(C482="",NA(),MATCH($B482&amp;$C482,'Smelter Look-up'!$J:$J,0))</f>
        <v>#N/A</v>
      </c>
      <c r="X482" s="171">
        <f t="shared" ca="1" si="24"/>
        <v>0</v>
      </c>
      <c r="AB482" s="171" t="str">
        <f t="shared" si="25"/>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6"/>
        <v/>
      </c>
      <c r="T483" s="156" t="str">
        <f ca="1">IF(B483="","",IF(ISERROR(MATCH($J483,SorP!$B$1:$B$5661,0)),"",INDIRECT("'SorP'!$A$"&amp;MATCH($J483,SorP!$B$1:$B$5661,0))))</f>
        <v/>
      </c>
      <c r="U483" s="169"/>
      <c r="V483" s="170" t="e">
        <f>IF(C483="",NA(),MATCH($B483&amp;$C483,'Smelter Look-up'!$J:$J,0))</f>
        <v>#N/A</v>
      </c>
      <c r="X483" s="171">
        <f t="shared" ca="1" si="24"/>
        <v>0</v>
      </c>
      <c r="AB483" s="171" t="str">
        <f t="shared" si="25"/>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6"/>
        <v/>
      </c>
      <c r="T484" s="156" t="str">
        <f ca="1">IF(B484="","",IF(ISERROR(MATCH($J484,SorP!$B$1:$B$5661,0)),"",INDIRECT("'SorP'!$A$"&amp;MATCH($J484,SorP!$B$1:$B$5661,0))))</f>
        <v/>
      </c>
      <c r="U484" s="169"/>
      <c r="V484" s="170" t="e">
        <f>IF(C484="",NA(),MATCH($B484&amp;$C484,'Smelter Look-up'!$J:$J,0))</f>
        <v>#N/A</v>
      </c>
      <c r="X484" s="171">
        <f t="shared" ca="1" si="24"/>
        <v>0</v>
      </c>
      <c r="AB484" s="171" t="str">
        <f t="shared" si="25"/>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6"/>
        <v/>
      </c>
      <c r="T485" s="156" t="str">
        <f ca="1">IF(B485="","",IF(ISERROR(MATCH($J485,SorP!$B$1:$B$5661,0)),"",INDIRECT("'SorP'!$A$"&amp;MATCH($J485,SorP!$B$1:$B$5661,0))))</f>
        <v/>
      </c>
      <c r="U485" s="169"/>
      <c r="V485" s="170" t="e">
        <f>IF(C485="",NA(),MATCH($B485&amp;$C485,'Smelter Look-up'!$J:$J,0))</f>
        <v>#N/A</v>
      </c>
      <c r="X485" s="171">
        <f t="shared" ca="1" si="24"/>
        <v>0</v>
      </c>
      <c r="AB485" s="171" t="str">
        <f t="shared" si="25"/>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6"/>
        <v/>
      </c>
      <c r="T486" s="156" t="str">
        <f ca="1">IF(B486="","",IF(ISERROR(MATCH($J486,SorP!$B$1:$B$5661,0)),"",INDIRECT("'SorP'!$A$"&amp;MATCH($J486,SorP!$B$1:$B$5661,0))))</f>
        <v/>
      </c>
      <c r="U486" s="169"/>
      <c r="V486" s="170" t="e">
        <f>IF(C486="",NA(),MATCH($B486&amp;$C486,'Smelter Look-up'!$J:$J,0))</f>
        <v>#N/A</v>
      </c>
      <c r="X486" s="171">
        <f t="shared" ca="1" si="24"/>
        <v>0</v>
      </c>
      <c r="AB486" s="171" t="str">
        <f t="shared" si="25"/>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6"/>
        <v/>
      </c>
      <c r="T487" s="156" t="str">
        <f ca="1">IF(B487="","",IF(ISERROR(MATCH($J487,SorP!$B$1:$B$5661,0)),"",INDIRECT("'SorP'!$A$"&amp;MATCH($J487,SorP!$B$1:$B$5661,0))))</f>
        <v/>
      </c>
      <c r="U487" s="169"/>
      <c r="V487" s="170" t="e">
        <f>IF(C487="",NA(),MATCH($B487&amp;$C487,'Smelter Look-up'!$J:$J,0))</f>
        <v>#N/A</v>
      </c>
      <c r="X487" s="171">
        <f t="shared" ca="1" si="24"/>
        <v>0</v>
      </c>
      <c r="AB487" s="171" t="str">
        <f t="shared" si="25"/>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6"/>
        <v/>
      </c>
      <c r="T488" s="156" t="str">
        <f ca="1">IF(B488="","",IF(ISERROR(MATCH($J488,SorP!$B$1:$B$5661,0)),"",INDIRECT("'SorP'!$A$"&amp;MATCH($J488,SorP!$B$1:$B$5661,0))))</f>
        <v/>
      </c>
      <c r="U488" s="169"/>
      <c r="V488" s="170" t="e">
        <f>IF(C488="",NA(),MATCH($B488&amp;$C488,'Smelter Look-up'!$J:$J,0))</f>
        <v>#N/A</v>
      </c>
      <c r="X488" s="171">
        <f t="shared" ca="1" si="24"/>
        <v>0</v>
      </c>
      <c r="AB488" s="171" t="str">
        <f t="shared" si="25"/>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6"/>
        <v/>
      </c>
      <c r="T489" s="156" t="str">
        <f ca="1">IF(B489="","",IF(ISERROR(MATCH($J489,SorP!$B$1:$B$5661,0)),"",INDIRECT("'SorP'!$A$"&amp;MATCH($J489,SorP!$B$1:$B$5661,0))))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6"/>
        <v/>
      </c>
      <c r="T490" s="156" t="str">
        <f ca="1">IF(B490="","",IF(ISERROR(MATCH($J490,SorP!$B$1:$B$5661,0)),"",INDIRECT("'SorP'!$A$"&amp;MATCH($J490,SorP!$B$1:$B$5661,0))))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6"/>
        <v/>
      </c>
      <c r="T491" s="156" t="str">
        <f ca="1">IF(B491="","",IF(ISERROR(MATCH($J491,SorP!$B$1:$B$5661,0)),"",INDIRECT("'SorP'!$A$"&amp;MATCH($J491,SorP!$B$1:$B$5661,0))))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6"/>
        <v/>
      </c>
      <c r="T492" s="156" t="str">
        <f ca="1">IF(B492="","",IF(ISERROR(MATCH($J492,SorP!$B$1:$B$5661,0)),"",INDIRECT("'SorP'!$A$"&amp;MATCH($J492,SorP!$B$1:$B$5661,0))))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6"/>
        <v/>
      </c>
      <c r="T493" s="156" t="str">
        <f ca="1">IF(B493="","",IF(ISERROR(MATCH($J493,SorP!$B$1:$B$5661,0)),"",INDIRECT("'SorP'!$A$"&amp;MATCH($J493,SorP!$B$1:$B$5661,0))))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6"/>
        <v/>
      </c>
      <c r="T494" s="156" t="str">
        <f ca="1">IF(B494="","",IF(ISERROR(MATCH($J494,SorP!$B$1:$B$5661,0)),"",INDIRECT("'SorP'!$A$"&amp;MATCH($J494,SorP!$B$1:$B$5661,0))))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6"/>
        <v/>
      </c>
      <c r="T495" s="156" t="str">
        <f ca="1">IF(B495="","",IF(ISERROR(MATCH($J495,SorP!$B$1:$B$5661,0)),"",INDIRECT("'SorP'!$A$"&amp;MATCH($J495,SorP!$B$1:$B$5661,0))))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6"/>
        <v/>
      </c>
      <c r="T496" s="156" t="str">
        <f ca="1">IF(B496="","",IF(ISERROR(MATCH($J496,SorP!$B$1:$B$5661,0)),"",INDIRECT("'SorP'!$A$"&amp;MATCH($J496,SorP!$B$1:$B$5661,0))))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6"/>
        <v/>
      </c>
      <c r="T497" s="156" t="str">
        <f ca="1">IF(B497="","",IF(ISERROR(MATCH($J497,SorP!$B$1:$B$5661,0)),"",INDIRECT("'SorP'!$A$"&amp;MATCH($J497,SorP!$B$1:$B$5661,0))))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6"/>
        <v/>
      </c>
      <c r="T498" s="156" t="str">
        <f ca="1">IF(B498="","",IF(ISERROR(MATCH($J498,SorP!$B$1:$B$5661,0)),"",INDIRECT("'SorP'!$A$"&amp;MATCH($J498,SorP!$B$1:$B$5661,0))))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6"/>
        <v/>
      </c>
      <c r="T499" s="156" t="str">
        <f ca="1">IF(B499="","",IF(ISERROR(MATCH($J499,SorP!$B$1:$B$5661,0)),"",INDIRECT("'SorP'!$A$"&amp;MATCH($J499,SorP!$B$1:$B$5661,0))))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6"/>
        <v/>
      </c>
      <c r="T500" s="156" t="str">
        <f ca="1">IF(B500="","",IF(ISERROR(MATCH($J500,SorP!$B$1:$B$5661,0)),"",INDIRECT("'SorP'!$A$"&amp;MATCH($J500,SorP!$B$1:$B$5661,0))))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6"/>
        <v/>
      </c>
      <c r="T501" s="156" t="str">
        <f ca="1">IF(B501="","",IF(ISERROR(MATCH($J501,SorP!$B$1:$B$5661,0)),"",INDIRECT("'SorP'!$A$"&amp;MATCH($J501,SorP!$B$1:$B$5661,0))))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6"/>
        <v/>
      </c>
      <c r="T502" s="156" t="str">
        <f ca="1">IF(B502="","",IF(ISERROR(MATCH($J502,SorP!$B$1:$B$5661,0)),"",INDIRECT("'SorP'!$A$"&amp;MATCH($J502,SorP!$B$1:$B$5661,0))))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IF(B503="","",IF(ISERROR(MATCH($J503,SorP!$B$1:$B$5661,0)),"",INDIRECT("'SorP'!$A$"&amp;MATCH($J503,SorP!$B$1:$B$5661,0))))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IF(B504="","",IF(ISERROR(MATCH($J504,SorP!$B$1:$B$5661,0)),"",INDIRECT("'SorP'!$A$"&amp;MATCH($J504,SorP!$B$1:$B$5661,0))))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IF(B505="","",IF(ISERROR(MATCH($J505,SorP!$B$1:$B$5661,0)),"",INDIRECT("'SorP'!$A$"&amp;MATCH($J505,SorP!$B$1:$B$5661,0))))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ref="X511:X574" ca="1" si="27">IF(AND(C511="Smelter not listed",OR(LEN(D511)=0,LEN(E511)=0)),1,0)</f>
        <v>0</v>
      </c>
      <c r="AB511" s="171" t="str">
        <f t="shared" ref="AB511:AB574" si="28">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9">IF(B512="","",IF(ISERROR(MATCH($E512,CL,0)),"Unknown",INDIRECT("'C'!$A$"&amp;MATCH($E512,CL,0)+1)))</f>
        <v/>
      </c>
      <c r="T512" s="156" t="str">
        <f ca="1">IF(B512="","",IF(ISERROR(MATCH($J512,SorP!$B$1:$B$5661,0)),"",INDIRECT("'SorP'!$A$"&amp;MATCH($J512,SorP!$B$1:$B$5661,0))))</f>
        <v/>
      </c>
      <c r="U512" s="169"/>
      <c r="V512" s="170" t="e">
        <f>IF(C512="",NA(),MATCH($B512&amp;$C512,'Smelter Look-up'!$J:$J,0))</f>
        <v>#N/A</v>
      </c>
      <c r="X512" s="171">
        <f t="shared" ca="1" si="27"/>
        <v>0</v>
      </c>
      <c r="AB512" s="171" t="str">
        <f t="shared" si="28"/>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9"/>
        <v/>
      </c>
      <c r="T513" s="156" t="str">
        <f ca="1">IF(B513="","",IF(ISERROR(MATCH($J513,SorP!$B$1:$B$5661,0)),"",INDIRECT("'SorP'!$A$"&amp;MATCH($J513,SorP!$B$1:$B$5661,0))))</f>
        <v/>
      </c>
      <c r="U513" s="169"/>
      <c r="V513" s="170" t="e">
        <f>IF(C513="",NA(),MATCH($B513&amp;$C513,'Smelter Look-up'!$J:$J,0))</f>
        <v>#N/A</v>
      </c>
      <c r="X513" s="171">
        <f t="shared" ca="1" si="27"/>
        <v>0</v>
      </c>
      <c r="AB513" s="171" t="str">
        <f t="shared" si="28"/>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9"/>
        <v/>
      </c>
      <c r="T514" s="156" t="str">
        <f ca="1">IF(B514="","",IF(ISERROR(MATCH($J514,SorP!$B$1:$B$5661,0)),"",INDIRECT("'SorP'!$A$"&amp;MATCH($J514,SorP!$B$1:$B$5661,0))))</f>
        <v/>
      </c>
      <c r="U514" s="169"/>
      <c r="V514" s="170" t="e">
        <f>IF(C514="",NA(),MATCH($B514&amp;$C514,'Smelter Look-up'!$J:$J,0))</f>
        <v>#N/A</v>
      </c>
      <c r="X514" s="171">
        <f t="shared" ca="1" si="27"/>
        <v>0</v>
      </c>
      <c r="AB514" s="171" t="str">
        <f t="shared" si="28"/>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9"/>
        <v/>
      </c>
      <c r="T515" s="156" t="str">
        <f ca="1">IF(B515="","",IF(ISERROR(MATCH($J515,SorP!$B$1:$B$5661,0)),"",INDIRECT("'SorP'!$A$"&amp;MATCH($J515,SorP!$B$1:$B$5661,0))))</f>
        <v/>
      </c>
      <c r="U515" s="169"/>
      <c r="V515" s="170" t="e">
        <f>IF(C515="",NA(),MATCH($B515&amp;$C515,'Smelter Look-up'!$J:$J,0))</f>
        <v>#N/A</v>
      </c>
      <c r="X515" s="171">
        <f t="shared" ca="1" si="27"/>
        <v>0</v>
      </c>
      <c r="AB515" s="171" t="str">
        <f t="shared" si="28"/>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9"/>
        <v/>
      </c>
      <c r="T516" s="156" t="str">
        <f ca="1">IF(B516="","",IF(ISERROR(MATCH($J516,SorP!$B$1:$B$5661,0)),"",INDIRECT("'SorP'!$A$"&amp;MATCH($J516,SorP!$B$1:$B$5661,0))))</f>
        <v/>
      </c>
      <c r="U516" s="169"/>
      <c r="V516" s="170" t="e">
        <f>IF(C516="",NA(),MATCH($B516&amp;$C516,'Smelter Look-up'!$J:$J,0))</f>
        <v>#N/A</v>
      </c>
      <c r="X516" s="171">
        <f t="shared" ca="1" si="27"/>
        <v>0</v>
      </c>
      <c r="AB516" s="171" t="str">
        <f t="shared" si="28"/>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9"/>
        <v/>
      </c>
      <c r="T517" s="156" t="str">
        <f ca="1">IF(B517="","",IF(ISERROR(MATCH($J517,SorP!$B$1:$B$5661,0)),"",INDIRECT("'SorP'!$A$"&amp;MATCH($J517,SorP!$B$1:$B$5661,0))))</f>
        <v/>
      </c>
      <c r="U517" s="169"/>
      <c r="V517" s="170" t="e">
        <f>IF(C517="",NA(),MATCH($B517&amp;$C517,'Smelter Look-up'!$J:$J,0))</f>
        <v>#N/A</v>
      </c>
      <c r="X517" s="171">
        <f t="shared" ca="1" si="27"/>
        <v>0</v>
      </c>
      <c r="AB517" s="171" t="str">
        <f t="shared" si="28"/>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9"/>
        <v/>
      </c>
      <c r="T518" s="156" t="str">
        <f ca="1">IF(B518="","",IF(ISERROR(MATCH($J518,SorP!$B$1:$B$5661,0)),"",INDIRECT("'SorP'!$A$"&amp;MATCH($J518,SorP!$B$1:$B$5661,0))))</f>
        <v/>
      </c>
      <c r="U518" s="169"/>
      <c r="V518" s="170" t="e">
        <f>IF(C518="",NA(),MATCH($B518&amp;$C518,'Smelter Look-up'!$J:$J,0))</f>
        <v>#N/A</v>
      </c>
      <c r="X518" s="171">
        <f t="shared" ca="1" si="27"/>
        <v>0</v>
      </c>
      <c r="AB518" s="171" t="str">
        <f t="shared" si="28"/>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9"/>
        <v/>
      </c>
      <c r="T519" s="156" t="str">
        <f ca="1">IF(B519="","",IF(ISERROR(MATCH($J519,SorP!$B$1:$B$5661,0)),"",INDIRECT("'SorP'!$A$"&amp;MATCH($J519,SorP!$B$1:$B$5661,0))))</f>
        <v/>
      </c>
      <c r="U519" s="169"/>
      <c r="V519" s="170" t="e">
        <f>IF(C519="",NA(),MATCH($B519&amp;$C519,'Smelter Look-up'!$J:$J,0))</f>
        <v>#N/A</v>
      </c>
      <c r="X519" s="171">
        <f t="shared" ca="1" si="27"/>
        <v>0</v>
      </c>
      <c r="AB519" s="171" t="str">
        <f t="shared" si="28"/>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9"/>
        <v/>
      </c>
      <c r="T520" s="156" t="str">
        <f ca="1">IF(B520="","",IF(ISERROR(MATCH($J520,SorP!$B$1:$B$5661,0)),"",INDIRECT("'SorP'!$A$"&amp;MATCH($J520,SorP!$B$1:$B$5661,0))))</f>
        <v/>
      </c>
      <c r="U520" s="169"/>
      <c r="V520" s="170" t="e">
        <f>IF(C520="",NA(),MATCH($B520&amp;$C520,'Smelter Look-up'!$J:$J,0))</f>
        <v>#N/A</v>
      </c>
      <c r="X520" s="171">
        <f t="shared" ca="1" si="27"/>
        <v>0</v>
      </c>
      <c r="AB520" s="171" t="str">
        <f t="shared" si="28"/>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9"/>
        <v/>
      </c>
      <c r="T521" s="156" t="str">
        <f ca="1">IF(B521="","",IF(ISERROR(MATCH($J521,SorP!$B$1:$B$5661,0)),"",INDIRECT("'SorP'!$A$"&amp;MATCH($J521,SorP!$B$1:$B$5661,0))))</f>
        <v/>
      </c>
      <c r="U521" s="169"/>
      <c r="V521" s="170" t="e">
        <f>IF(C521="",NA(),MATCH($B521&amp;$C521,'Smelter Look-up'!$J:$J,0))</f>
        <v>#N/A</v>
      </c>
      <c r="X521" s="171">
        <f t="shared" ca="1" si="27"/>
        <v>0</v>
      </c>
      <c r="AB521" s="171" t="str">
        <f t="shared" si="28"/>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9"/>
        <v/>
      </c>
      <c r="T522" s="156" t="str">
        <f ca="1">IF(B522="","",IF(ISERROR(MATCH($J522,SorP!$B$1:$B$5661,0)),"",INDIRECT("'SorP'!$A$"&amp;MATCH($J522,SorP!$B$1:$B$5661,0))))</f>
        <v/>
      </c>
      <c r="U522" s="169"/>
      <c r="V522" s="170" t="e">
        <f>IF(C522="",NA(),MATCH($B522&amp;$C522,'Smelter Look-up'!$J:$J,0))</f>
        <v>#N/A</v>
      </c>
      <c r="X522" s="171">
        <f t="shared" ca="1" si="27"/>
        <v>0</v>
      </c>
      <c r="AB522" s="171" t="str">
        <f t="shared" si="28"/>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9"/>
        <v/>
      </c>
      <c r="T523" s="156" t="str">
        <f ca="1">IF(B523="","",IF(ISERROR(MATCH($J523,SorP!$B$1:$B$5661,0)),"",INDIRECT("'SorP'!$A$"&amp;MATCH($J523,SorP!$B$1:$B$5661,0))))</f>
        <v/>
      </c>
      <c r="U523" s="169"/>
      <c r="V523" s="170" t="e">
        <f>IF(C523="",NA(),MATCH($B523&amp;$C523,'Smelter Look-up'!$J:$J,0))</f>
        <v>#N/A</v>
      </c>
      <c r="X523" s="171">
        <f t="shared" ca="1" si="27"/>
        <v>0</v>
      </c>
      <c r="AB523" s="171" t="str">
        <f t="shared" si="28"/>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9"/>
        <v/>
      </c>
      <c r="T524" s="156" t="str">
        <f ca="1">IF(B524="","",IF(ISERROR(MATCH($J524,SorP!$B$1:$B$5661,0)),"",INDIRECT("'SorP'!$A$"&amp;MATCH($J524,SorP!$B$1:$B$5661,0))))</f>
        <v/>
      </c>
      <c r="U524" s="169"/>
      <c r="V524" s="170" t="e">
        <f>IF(C524="",NA(),MATCH($B524&amp;$C524,'Smelter Look-up'!$J:$J,0))</f>
        <v>#N/A</v>
      </c>
      <c r="X524" s="171">
        <f t="shared" ca="1" si="27"/>
        <v>0</v>
      </c>
      <c r="AB524" s="171" t="str">
        <f t="shared" si="28"/>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9"/>
        <v/>
      </c>
      <c r="T525" s="156" t="str">
        <f ca="1">IF(B525="","",IF(ISERROR(MATCH($J525,SorP!$B$1:$B$5661,0)),"",INDIRECT("'SorP'!$A$"&amp;MATCH($J525,SorP!$B$1:$B$5661,0))))</f>
        <v/>
      </c>
      <c r="U525" s="169"/>
      <c r="V525" s="170" t="e">
        <f>IF(C525="",NA(),MATCH($B525&amp;$C525,'Smelter Look-up'!$J:$J,0))</f>
        <v>#N/A</v>
      </c>
      <c r="X525" s="171">
        <f t="shared" ca="1" si="27"/>
        <v>0</v>
      </c>
      <c r="AB525" s="171" t="str">
        <f t="shared" si="28"/>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9"/>
        <v/>
      </c>
      <c r="T526" s="156" t="str">
        <f ca="1">IF(B526="","",IF(ISERROR(MATCH($J526,SorP!$B$1:$B$5661,0)),"",INDIRECT("'SorP'!$A$"&amp;MATCH($J526,SorP!$B$1:$B$5661,0))))</f>
        <v/>
      </c>
      <c r="U526" s="169"/>
      <c r="V526" s="170" t="e">
        <f>IF(C526="",NA(),MATCH($B526&amp;$C526,'Smelter Look-up'!$J:$J,0))</f>
        <v>#N/A</v>
      </c>
      <c r="X526" s="171">
        <f t="shared" ca="1" si="27"/>
        <v>0</v>
      </c>
      <c r="AB526" s="171" t="str">
        <f t="shared" si="28"/>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9"/>
        <v/>
      </c>
      <c r="T527" s="156" t="str">
        <f ca="1">IF(B527="","",IF(ISERROR(MATCH($J527,SorP!$B$1:$B$5661,0)),"",INDIRECT("'SorP'!$A$"&amp;MATCH($J527,SorP!$B$1:$B$5661,0))))</f>
        <v/>
      </c>
      <c r="U527" s="169"/>
      <c r="V527" s="170" t="e">
        <f>IF(C527="",NA(),MATCH($B527&amp;$C527,'Smelter Look-up'!$J:$J,0))</f>
        <v>#N/A</v>
      </c>
      <c r="X527" s="171">
        <f t="shared" ca="1" si="27"/>
        <v>0</v>
      </c>
      <c r="AB527" s="171" t="str">
        <f t="shared" si="28"/>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9"/>
        <v/>
      </c>
      <c r="T528" s="156" t="str">
        <f ca="1">IF(B528="","",IF(ISERROR(MATCH($J528,SorP!$B$1:$B$5661,0)),"",INDIRECT("'SorP'!$A$"&amp;MATCH($J528,SorP!$B$1:$B$5661,0))))</f>
        <v/>
      </c>
      <c r="U528" s="169"/>
      <c r="V528" s="170" t="e">
        <f>IF(C528="",NA(),MATCH($B528&amp;$C528,'Smelter Look-up'!$J:$J,0))</f>
        <v>#N/A</v>
      </c>
      <c r="X528" s="171">
        <f t="shared" ca="1" si="27"/>
        <v>0</v>
      </c>
      <c r="AB528" s="171" t="str">
        <f t="shared" si="28"/>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9"/>
        <v/>
      </c>
      <c r="T529" s="156" t="str">
        <f ca="1">IF(B529="","",IF(ISERROR(MATCH($J529,SorP!$B$1:$B$5661,0)),"",INDIRECT("'SorP'!$A$"&amp;MATCH($J529,SorP!$B$1:$B$5661,0))))</f>
        <v/>
      </c>
      <c r="U529" s="169"/>
      <c r="V529" s="170" t="e">
        <f>IF(C529="",NA(),MATCH($B529&amp;$C529,'Smelter Look-up'!$J:$J,0))</f>
        <v>#N/A</v>
      </c>
      <c r="X529" s="171">
        <f t="shared" ca="1" si="27"/>
        <v>0</v>
      </c>
      <c r="AB529" s="171" t="str">
        <f t="shared" si="28"/>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9"/>
        <v/>
      </c>
      <c r="T530" s="156" t="str">
        <f ca="1">IF(B530="","",IF(ISERROR(MATCH($J530,SorP!$B$1:$B$5661,0)),"",INDIRECT("'SorP'!$A$"&amp;MATCH($J530,SorP!$B$1:$B$5661,0))))</f>
        <v/>
      </c>
      <c r="U530" s="169"/>
      <c r="V530" s="170" t="e">
        <f>IF(C530="",NA(),MATCH($B530&amp;$C530,'Smelter Look-up'!$J:$J,0))</f>
        <v>#N/A</v>
      </c>
      <c r="X530" s="171">
        <f t="shared" ca="1" si="27"/>
        <v>0</v>
      </c>
      <c r="AB530" s="171" t="str">
        <f t="shared" si="28"/>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9"/>
        <v/>
      </c>
      <c r="T531" s="156" t="str">
        <f ca="1">IF(B531="","",IF(ISERROR(MATCH($J531,SorP!$B$1:$B$5661,0)),"",INDIRECT("'SorP'!$A$"&amp;MATCH($J531,SorP!$B$1:$B$5661,0))))</f>
        <v/>
      </c>
      <c r="U531" s="169"/>
      <c r="V531" s="170" t="e">
        <f>IF(C531="",NA(),MATCH($B531&amp;$C531,'Smelter Look-up'!$J:$J,0))</f>
        <v>#N/A</v>
      </c>
      <c r="X531" s="171">
        <f t="shared" ca="1" si="27"/>
        <v>0</v>
      </c>
      <c r="AB531" s="171" t="str">
        <f t="shared" si="28"/>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9"/>
        <v/>
      </c>
      <c r="T532" s="156" t="str">
        <f ca="1">IF(B532="","",IF(ISERROR(MATCH($J532,SorP!$B$1:$B$5661,0)),"",INDIRECT("'SorP'!$A$"&amp;MATCH($J532,SorP!$B$1:$B$5661,0))))</f>
        <v/>
      </c>
      <c r="U532" s="169"/>
      <c r="V532" s="170" t="e">
        <f>IF(C532="",NA(),MATCH($B532&amp;$C532,'Smelter Look-up'!$J:$J,0))</f>
        <v>#N/A</v>
      </c>
      <c r="X532" s="171">
        <f t="shared" ca="1" si="27"/>
        <v>0</v>
      </c>
      <c r="AB532" s="171" t="str">
        <f t="shared" si="28"/>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9"/>
        <v/>
      </c>
      <c r="T533" s="156" t="str">
        <f ca="1">IF(B533="","",IF(ISERROR(MATCH($J533,SorP!$B$1:$B$5661,0)),"",INDIRECT("'SorP'!$A$"&amp;MATCH($J533,SorP!$B$1:$B$5661,0))))</f>
        <v/>
      </c>
      <c r="U533" s="169"/>
      <c r="V533" s="170" t="e">
        <f>IF(C533="",NA(),MATCH($B533&amp;$C533,'Smelter Look-up'!$J:$J,0))</f>
        <v>#N/A</v>
      </c>
      <c r="X533" s="171">
        <f t="shared" ca="1" si="27"/>
        <v>0</v>
      </c>
      <c r="AB533" s="171" t="str">
        <f t="shared" si="28"/>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9"/>
        <v/>
      </c>
      <c r="T534" s="156" t="str">
        <f ca="1">IF(B534="","",IF(ISERROR(MATCH($J534,SorP!$B$1:$B$5661,0)),"",INDIRECT("'SorP'!$A$"&amp;MATCH($J534,SorP!$B$1:$B$5661,0))))</f>
        <v/>
      </c>
      <c r="U534" s="169"/>
      <c r="V534" s="170" t="e">
        <f>IF(C534="",NA(),MATCH($B534&amp;$C534,'Smelter Look-up'!$J:$J,0))</f>
        <v>#N/A</v>
      </c>
      <c r="X534" s="171">
        <f t="shared" ca="1" si="27"/>
        <v>0</v>
      </c>
      <c r="AB534" s="171" t="str">
        <f t="shared" si="28"/>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9"/>
        <v/>
      </c>
      <c r="T535" s="156" t="str">
        <f ca="1">IF(B535="","",IF(ISERROR(MATCH($J535,SorP!$B$1:$B$5661,0)),"",INDIRECT("'SorP'!$A$"&amp;MATCH($J535,SorP!$B$1:$B$5661,0))))</f>
        <v/>
      </c>
      <c r="U535" s="169"/>
      <c r="V535" s="170" t="e">
        <f>IF(C535="",NA(),MATCH($B535&amp;$C535,'Smelter Look-up'!$J:$J,0))</f>
        <v>#N/A</v>
      </c>
      <c r="X535" s="171">
        <f t="shared" ca="1" si="27"/>
        <v>0</v>
      </c>
      <c r="AB535" s="171" t="str">
        <f t="shared" si="28"/>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9"/>
        <v/>
      </c>
      <c r="T536" s="156" t="str">
        <f ca="1">IF(B536="","",IF(ISERROR(MATCH($J536,SorP!$B$1:$B$5661,0)),"",INDIRECT("'SorP'!$A$"&amp;MATCH($J536,SorP!$B$1:$B$5661,0))))</f>
        <v/>
      </c>
      <c r="U536" s="169"/>
      <c r="V536" s="170" t="e">
        <f>IF(C536="",NA(),MATCH($B536&amp;$C536,'Smelter Look-up'!$J:$J,0))</f>
        <v>#N/A</v>
      </c>
      <c r="X536" s="171">
        <f t="shared" ca="1" si="27"/>
        <v>0</v>
      </c>
      <c r="AB536" s="171" t="str">
        <f t="shared" si="28"/>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9"/>
        <v/>
      </c>
      <c r="T537" s="156" t="str">
        <f ca="1">IF(B537="","",IF(ISERROR(MATCH($J537,SorP!$B$1:$B$5661,0)),"",INDIRECT("'SorP'!$A$"&amp;MATCH($J537,SorP!$B$1:$B$5661,0))))</f>
        <v/>
      </c>
      <c r="U537" s="169"/>
      <c r="V537" s="170" t="e">
        <f>IF(C537="",NA(),MATCH($B537&amp;$C537,'Smelter Look-up'!$J:$J,0))</f>
        <v>#N/A</v>
      </c>
      <c r="X537" s="171">
        <f t="shared" ca="1" si="27"/>
        <v>0</v>
      </c>
      <c r="AB537" s="171" t="str">
        <f t="shared" si="28"/>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9"/>
        <v/>
      </c>
      <c r="T538" s="156" t="str">
        <f ca="1">IF(B538="","",IF(ISERROR(MATCH($J538,SorP!$B$1:$B$5661,0)),"",INDIRECT("'SorP'!$A$"&amp;MATCH($J538,SorP!$B$1:$B$5661,0))))</f>
        <v/>
      </c>
      <c r="U538" s="169"/>
      <c r="V538" s="170" t="e">
        <f>IF(C538="",NA(),MATCH($B538&amp;$C538,'Smelter Look-up'!$J:$J,0))</f>
        <v>#N/A</v>
      </c>
      <c r="X538" s="171">
        <f t="shared" ca="1" si="27"/>
        <v>0</v>
      </c>
      <c r="AB538" s="171" t="str">
        <f t="shared" si="28"/>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9"/>
        <v/>
      </c>
      <c r="T539" s="156" t="str">
        <f ca="1">IF(B539="","",IF(ISERROR(MATCH($J539,SorP!$B$1:$B$5661,0)),"",INDIRECT("'SorP'!$A$"&amp;MATCH($J539,SorP!$B$1:$B$5661,0))))</f>
        <v/>
      </c>
      <c r="U539" s="169"/>
      <c r="V539" s="170" t="e">
        <f>IF(C539="",NA(),MATCH($B539&amp;$C539,'Smelter Look-up'!$J:$J,0))</f>
        <v>#N/A</v>
      </c>
      <c r="X539" s="171">
        <f t="shared" ca="1" si="27"/>
        <v>0</v>
      </c>
      <c r="AB539" s="171" t="str">
        <f t="shared" si="28"/>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9"/>
        <v/>
      </c>
      <c r="T540" s="156" t="str">
        <f ca="1">IF(B540="","",IF(ISERROR(MATCH($J540,SorP!$B$1:$B$5661,0)),"",INDIRECT("'SorP'!$A$"&amp;MATCH($J540,SorP!$B$1:$B$5661,0))))</f>
        <v/>
      </c>
      <c r="U540" s="169"/>
      <c r="V540" s="170" t="e">
        <f>IF(C540="",NA(),MATCH($B540&amp;$C540,'Smelter Look-up'!$J:$J,0))</f>
        <v>#N/A</v>
      </c>
      <c r="X540" s="171">
        <f t="shared" ca="1" si="27"/>
        <v>0</v>
      </c>
      <c r="AB540" s="171" t="str">
        <f t="shared" si="28"/>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9"/>
        <v/>
      </c>
      <c r="T541" s="156" t="str">
        <f ca="1">IF(B541="","",IF(ISERROR(MATCH($J541,SorP!$B$1:$B$5661,0)),"",INDIRECT("'SorP'!$A$"&amp;MATCH($J541,SorP!$B$1:$B$5661,0))))</f>
        <v/>
      </c>
      <c r="U541" s="169"/>
      <c r="V541" s="170" t="e">
        <f>IF(C541="",NA(),MATCH($B541&amp;$C541,'Smelter Look-up'!$J:$J,0))</f>
        <v>#N/A</v>
      </c>
      <c r="X541" s="171">
        <f t="shared" ca="1" si="27"/>
        <v>0</v>
      </c>
      <c r="AB541" s="171" t="str">
        <f t="shared" si="28"/>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9"/>
        <v/>
      </c>
      <c r="T542" s="156" t="str">
        <f ca="1">IF(B542="","",IF(ISERROR(MATCH($J542,SorP!$B$1:$B$5661,0)),"",INDIRECT("'SorP'!$A$"&amp;MATCH($J542,SorP!$B$1:$B$5661,0))))</f>
        <v/>
      </c>
      <c r="U542" s="169"/>
      <c r="V542" s="170" t="e">
        <f>IF(C542="",NA(),MATCH($B542&amp;$C542,'Smelter Look-up'!$J:$J,0))</f>
        <v>#N/A</v>
      </c>
      <c r="X542" s="171">
        <f t="shared" ca="1" si="27"/>
        <v>0</v>
      </c>
      <c r="AB542" s="171" t="str">
        <f t="shared" si="28"/>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9"/>
        <v/>
      </c>
      <c r="T543" s="156" t="str">
        <f ca="1">IF(B543="","",IF(ISERROR(MATCH($J543,SorP!$B$1:$B$5661,0)),"",INDIRECT("'SorP'!$A$"&amp;MATCH($J543,SorP!$B$1:$B$5661,0))))</f>
        <v/>
      </c>
      <c r="U543" s="169"/>
      <c r="V543" s="170" t="e">
        <f>IF(C543="",NA(),MATCH($B543&amp;$C543,'Smelter Look-up'!$J:$J,0))</f>
        <v>#N/A</v>
      </c>
      <c r="X543" s="171">
        <f t="shared" ca="1" si="27"/>
        <v>0</v>
      </c>
      <c r="AB543" s="171" t="str">
        <f t="shared" si="28"/>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9"/>
        <v/>
      </c>
      <c r="T544" s="156" t="str">
        <f ca="1">IF(B544="","",IF(ISERROR(MATCH($J544,SorP!$B$1:$B$5661,0)),"",INDIRECT("'SorP'!$A$"&amp;MATCH($J544,SorP!$B$1:$B$5661,0))))</f>
        <v/>
      </c>
      <c r="U544" s="169"/>
      <c r="V544" s="170" t="e">
        <f>IF(C544="",NA(),MATCH($B544&amp;$C544,'Smelter Look-up'!$J:$J,0))</f>
        <v>#N/A</v>
      </c>
      <c r="X544" s="171">
        <f t="shared" ca="1" si="27"/>
        <v>0</v>
      </c>
      <c r="AB544" s="171" t="str">
        <f t="shared" si="28"/>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9"/>
        <v/>
      </c>
      <c r="T545" s="156" t="str">
        <f ca="1">IF(B545="","",IF(ISERROR(MATCH($J545,SorP!$B$1:$B$5661,0)),"",INDIRECT("'SorP'!$A$"&amp;MATCH($J545,SorP!$B$1:$B$5661,0))))</f>
        <v/>
      </c>
      <c r="U545" s="169"/>
      <c r="V545" s="170" t="e">
        <f>IF(C545="",NA(),MATCH($B545&amp;$C545,'Smelter Look-up'!$J:$J,0))</f>
        <v>#N/A</v>
      </c>
      <c r="X545" s="171">
        <f t="shared" ca="1" si="27"/>
        <v>0</v>
      </c>
      <c r="AB545" s="171" t="str">
        <f t="shared" si="28"/>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9"/>
        <v/>
      </c>
      <c r="T546" s="156" t="str">
        <f ca="1">IF(B546="","",IF(ISERROR(MATCH($J546,SorP!$B$1:$B$5661,0)),"",INDIRECT("'SorP'!$A$"&amp;MATCH($J546,SorP!$B$1:$B$5661,0))))</f>
        <v/>
      </c>
      <c r="U546" s="169"/>
      <c r="V546" s="170" t="e">
        <f>IF(C546="",NA(),MATCH($B546&amp;$C546,'Smelter Look-up'!$J:$J,0))</f>
        <v>#N/A</v>
      </c>
      <c r="X546" s="171">
        <f t="shared" ca="1" si="27"/>
        <v>0</v>
      </c>
      <c r="AB546" s="171" t="str">
        <f t="shared" si="28"/>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9"/>
        <v/>
      </c>
      <c r="T547" s="156" t="str">
        <f ca="1">IF(B547="","",IF(ISERROR(MATCH($J547,SorP!$B$1:$B$5661,0)),"",INDIRECT("'SorP'!$A$"&amp;MATCH($J547,SorP!$B$1:$B$5661,0))))</f>
        <v/>
      </c>
      <c r="U547" s="169"/>
      <c r="V547" s="170" t="e">
        <f>IF(C547="",NA(),MATCH($B547&amp;$C547,'Smelter Look-up'!$J:$J,0))</f>
        <v>#N/A</v>
      </c>
      <c r="X547" s="171">
        <f t="shared" ca="1" si="27"/>
        <v>0</v>
      </c>
      <c r="AB547" s="171" t="str">
        <f t="shared" si="28"/>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9"/>
        <v/>
      </c>
      <c r="T548" s="156" t="str">
        <f ca="1">IF(B548="","",IF(ISERROR(MATCH($J548,SorP!$B$1:$B$5661,0)),"",INDIRECT("'SorP'!$A$"&amp;MATCH($J548,SorP!$B$1:$B$5661,0))))</f>
        <v/>
      </c>
      <c r="U548" s="169"/>
      <c r="V548" s="170" t="e">
        <f>IF(C548="",NA(),MATCH($B548&amp;$C548,'Smelter Look-up'!$J:$J,0))</f>
        <v>#N/A</v>
      </c>
      <c r="X548" s="171">
        <f t="shared" ca="1" si="27"/>
        <v>0</v>
      </c>
      <c r="AB548" s="171" t="str">
        <f t="shared" si="28"/>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9"/>
        <v/>
      </c>
      <c r="T549" s="156" t="str">
        <f ca="1">IF(B549="","",IF(ISERROR(MATCH($J549,SorP!$B$1:$B$5661,0)),"",INDIRECT("'SorP'!$A$"&amp;MATCH($J549,SorP!$B$1:$B$5661,0))))</f>
        <v/>
      </c>
      <c r="U549" s="169"/>
      <c r="V549" s="170" t="e">
        <f>IF(C549="",NA(),MATCH($B549&amp;$C549,'Smelter Look-up'!$J:$J,0))</f>
        <v>#N/A</v>
      </c>
      <c r="X549" s="171">
        <f t="shared" ca="1" si="27"/>
        <v>0</v>
      </c>
      <c r="AB549" s="171" t="str">
        <f t="shared" si="28"/>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9"/>
        <v/>
      </c>
      <c r="T550" s="156" t="str">
        <f ca="1">IF(B550="","",IF(ISERROR(MATCH($J550,SorP!$B$1:$B$5661,0)),"",INDIRECT("'SorP'!$A$"&amp;MATCH($J550,SorP!$B$1:$B$5661,0))))</f>
        <v/>
      </c>
      <c r="U550" s="169"/>
      <c r="V550" s="170" t="e">
        <f>IF(C550="",NA(),MATCH($B550&amp;$C550,'Smelter Look-up'!$J:$J,0))</f>
        <v>#N/A</v>
      </c>
      <c r="X550" s="171">
        <f t="shared" ca="1" si="27"/>
        <v>0</v>
      </c>
      <c r="AB550" s="171" t="str">
        <f t="shared" si="28"/>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9"/>
        <v/>
      </c>
      <c r="T551" s="156" t="str">
        <f ca="1">IF(B551="","",IF(ISERROR(MATCH($J551,SorP!$B$1:$B$5661,0)),"",INDIRECT("'SorP'!$A$"&amp;MATCH($J551,SorP!$B$1:$B$5661,0))))</f>
        <v/>
      </c>
      <c r="U551" s="169"/>
      <c r="V551" s="170" t="e">
        <f>IF(C551="",NA(),MATCH($B551&amp;$C551,'Smelter Look-up'!$J:$J,0))</f>
        <v>#N/A</v>
      </c>
      <c r="X551" s="171">
        <f t="shared" ca="1" si="27"/>
        <v>0</v>
      </c>
      <c r="AB551" s="171" t="str">
        <f t="shared" si="28"/>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9"/>
        <v/>
      </c>
      <c r="T552" s="156" t="str">
        <f ca="1">IF(B552="","",IF(ISERROR(MATCH($J552,SorP!$B$1:$B$5661,0)),"",INDIRECT("'SorP'!$A$"&amp;MATCH($J552,SorP!$B$1:$B$5661,0))))</f>
        <v/>
      </c>
      <c r="U552" s="169"/>
      <c r="V552" s="170" t="e">
        <f>IF(C552="",NA(),MATCH($B552&amp;$C552,'Smelter Look-up'!$J:$J,0))</f>
        <v>#N/A</v>
      </c>
      <c r="X552" s="171">
        <f t="shared" ca="1" si="27"/>
        <v>0</v>
      </c>
      <c r="AB552" s="171" t="str">
        <f t="shared" si="28"/>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9"/>
        <v/>
      </c>
      <c r="T553" s="156" t="str">
        <f ca="1">IF(B553="","",IF(ISERROR(MATCH($J553,SorP!$B$1:$B$5661,0)),"",INDIRECT("'SorP'!$A$"&amp;MATCH($J553,SorP!$B$1:$B$5661,0))))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9"/>
        <v/>
      </c>
      <c r="T554" s="156" t="str">
        <f ca="1">IF(B554="","",IF(ISERROR(MATCH($J554,SorP!$B$1:$B$5661,0)),"",INDIRECT("'SorP'!$A$"&amp;MATCH($J554,SorP!$B$1:$B$5661,0))))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9"/>
        <v/>
      </c>
      <c r="T555" s="156" t="str">
        <f ca="1">IF(B555="","",IF(ISERROR(MATCH($J555,SorP!$B$1:$B$5661,0)),"",INDIRECT("'SorP'!$A$"&amp;MATCH($J555,SorP!$B$1:$B$5661,0))))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9"/>
        <v/>
      </c>
      <c r="T556" s="156" t="str">
        <f ca="1">IF(B556="","",IF(ISERROR(MATCH($J556,SorP!$B$1:$B$5661,0)),"",INDIRECT("'SorP'!$A$"&amp;MATCH($J556,SorP!$B$1:$B$5661,0))))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9"/>
        <v/>
      </c>
      <c r="T557" s="156" t="str">
        <f ca="1">IF(B557="","",IF(ISERROR(MATCH($J557,SorP!$B$1:$B$5661,0)),"",INDIRECT("'SorP'!$A$"&amp;MATCH($J557,SorP!$B$1:$B$5661,0))))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9"/>
        <v/>
      </c>
      <c r="T558" s="156" t="str">
        <f ca="1">IF(B558="","",IF(ISERROR(MATCH($J558,SorP!$B$1:$B$5661,0)),"",INDIRECT("'SorP'!$A$"&amp;MATCH($J558,SorP!$B$1:$B$5661,0))))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9"/>
        <v/>
      </c>
      <c r="T559" s="156" t="str">
        <f ca="1">IF(B559="","",IF(ISERROR(MATCH($J559,SorP!$B$1:$B$5661,0)),"",INDIRECT("'SorP'!$A$"&amp;MATCH($J559,SorP!$B$1:$B$5661,0))))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9"/>
        <v/>
      </c>
      <c r="T560" s="156" t="str">
        <f ca="1">IF(B560="","",IF(ISERROR(MATCH($J560,SorP!$B$1:$B$5661,0)),"",INDIRECT("'SorP'!$A$"&amp;MATCH($J560,SorP!$B$1:$B$5661,0))))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9"/>
        <v/>
      </c>
      <c r="T561" s="156" t="str">
        <f ca="1">IF(B561="","",IF(ISERROR(MATCH($J561,SorP!$B$1:$B$5661,0)),"",INDIRECT("'SorP'!$A$"&amp;MATCH($J561,SorP!$B$1:$B$5661,0))))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9"/>
        <v/>
      </c>
      <c r="T562" s="156" t="str">
        <f ca="1">IF(B562="","",IF(ISERROR(MATCH($J562,SorP!$B$1:$B$5661,0)),"",INDIRECT("'SorP'!$A$"&amp;MATCH($J562,SorP!$B$1:$B$5661,0))))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9"/>
        <v/>
      </c>
      <c r="T563" s="156" t="str">
        <f ca="1">IF(B563="","",IF(ISERROR(MATCH($J563,SorP!$B$1:$B$5661,0)),"",INDIRECT("'SorP'!$A$"&amp;MATCH($J563,SorP!$B$1:$B$5661,0))))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9"/>
        <v/>
      </c>
      <c r="T564" s="156" t="str">
        <f ca="1">IF(B564="","",IF(ISERROR(MATCH($J564,SorP!$B$1:$B$5661,0)),"",INDIRECT("'SorP'!$A$"&amp;MATCH($J564,SorP!$B$1:$B$5661,0))))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9"/>
        <v/>
      </c>
      <c r="T565" s="156" t="str">
        <f ca="1">IF(B565="","",IF(ISERROR(MATCH($J565,SorP!$B$1:$B$5661,0)),"",INDIRECT("'SorP'!$A$"&amp;MATCH($J565,SorP!$B$1:$B$5661,0))))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9"/>
        <v/>
      </c>
      <c r="T566" s="156" t="str">
        <f ca="1">IF(B566="","",IF(ISERROR(MATCH($J566,SorP!$B$1:$B$5661,0)),"",INDIRECT("'SorP'!$A$"&amp;MATCH($J566,SorP!$B$1:$B$5661,0))))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IF(B567="","",IF(ISERROR(MATCH($J567,SorP!$B$1:$B$5661,0)),"",INDIRECT("'SorP'!$A$"&amp;MATCH($J567,SorP!$B$1:$B$5661,0))))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IF(B568="","",IF(ISERROR(MATCH($J568,SorP!$B$1:$B$5661,0)),"",INDIRECT("'SorP'!$A$"&amp;MATCH($J568,SorP!$B$1:$B$5661,0))))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IF(B569="","",IF(ISERROR(MATCH($J569,SorP!$B$1:$B$5661,0)),"",INDIRECT("'SorP'!$A$"&amp;MATCH($J569,SorP!$B$1:$B$5661,0))))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ref="X575:X638" ca="1" si="30">IF(AND(C575="Smelter not listed",OR(LEN(D575)=0,LEN(E575)=0)),1,0)</f>
        <v>0</v>
      </c>
      <c r="AB575" s="171" t="str">
        <f t="shared" ref="AB575:AB638" si="31">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32">IF(B576="","",IF(ISERROR(MATCH($E576,CL,0)),"Unknown",INDIRECT("'C'!$A$"&amp;MATCH($E576,CL,0)+1)))</f>
        <v/>
      </c>
      <c r="T576" s="156" t="str">
        <f ca="1">IF(B576="","",IF(ISERROR(MATCH($J576,SorP!$B$1:$B$5661,0)),"",INDIRECT("'SorP'!$A$"&amp;MATCH($J576,SorP!$B$1:$B$5661,0))))</f>
        <v/>
      </c>
      <c r="U576" s="169"/>
      <c r="V576" s="170" t="e">
        <f>IF(C576="",NA(),MATCH($B576&amp;$C576,'Smelter Look-up'!$J:$J,0))</f>
        <v>#N/A</v>
      </c>
      <c r="X576" s="171">
        <f t="shared" ca="1" si="30"/>
        <v>0</v>
      </c>
      <c r="AB576" s="171" t="str">
        <f t="shared" si="31"/>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32"/>
        <v/>
      </c>
      <c r="T577" s="156" t="str">
        <f ca="1">IF(B577="","",IF(ISERROR(MATCH($J577,SorP!$B$1:$B$5661,0)),"",INDIRECT("'SorP'!$A$"&amp;MATCH($J577,SorP!$B$1:$B$5661,0))))</f>
        <v/>
      </c>
      <c r="U577" s="169"/>
      <c r="V577" s="170" t="e">
        <f>IF(C577="",NA(),MATCH($B577&amp;$C577,'Smelter Look-up'!$J:$J,0))</f>
        <v>#N/A</v>
      </c>
      <c r="X577" s="171">
        <f t="shared" ca="1" si="30"/>
        <v>0</v>
      </c>
      <c r="AB577" s="171" t="str">
        <f t="shared" si="31"/>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32"/>
        <v/>
      </c>
      <c r="T578" s="156" t="str">
        <f ca="1">IF(B578="","",IF(ISERROR(MATCH($J578,SorP!$B$1:$B$5661,0)),"",INDIRECT("'SorP'!$A$"&amp;MATCH($J578,SorP!$B$1:$B$5661,0))))</f>
        <v/>
      </c>
      <c r="U578" s="169"/>
      <c r="V578" s="170" t="e">
        <f>IF(C578="",NA(),MATCH($B578&amp;$C578,'Smelter Look-up'!$J:$J,0))</f>
        <v>#N/A</v>
      </c>
      <c r="X578" s="171">
        <f t="shared" ca="1" si="30"/>
        <v>0</v>
      </c>
      <c r="AB578" s="171" t="str">
        <f t="shared" si="31"/>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32"/>
        <v/>
      </c>
      <c r="T579" s="156" t="str">
        <f ca="1">IF(B579="","",IF(ISERROR(MATCH($J579,SorP!$B$1:$B$5661,0)),"",INDIRECT("'SorP'!$A$"&amp;MATCH($J579,SorP!$B$1:$B$5661,0))))</f>
        <v/>
      </c>
      <c r="U579" s="169"/>
      <c r="V579" s="170" t="e">
        <f>IF(C579="",NA(),MATCH($B579&amp;$C579,'Smelter Look-up'!$J:$J,0))</f>
        <v>#N/A</v>
      </c>
      <c r="X579" s="171">
        <f t="shared" ca="1" si="30"/>
        <v>0</v>
      </c>
      <c r="AB579" s="171" t="str">
        <f t="shared" si="31"/>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32"/>
        <v/>
      </c>
      <c r="T580" s="156" t="str">
        <f ca="1">IF(B580="","",IF(ISERROR(MATCH($J580,SorP!$B$1:$B$5661,0)),"",INDIRECT("'SorP'!$A$"&amp;MATCH($J580,SorP!$B$1:$B$5661,0))))</f>
        <v/>
      </c>
      <c r="U580" s="169"/>
      <c r="V580" s="170" t="e">
        <f>IF(C580="",NA(),MATCH($B580&amp;$C580,'Smelter Look-up'!$J:$J,0))</f>
        <v>#N/A</v>
      </c>
      <c r="X580" s="171">
        <f t="shared" ca="1" si="30"/>
        <v>0</v>
      </c>
      <c r="AB580" s="171" t="str">
        <f t="shared" si="31"/>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32"/>
        <v/>
      </c>
      <c r="T581" s="156" t="str">
        <f ca="1">IF(B581="","",IF(ISERROR(MATCH($J581,SorP!$B$1:$B$5661,0)),"",INDIRECT("'SorP'!$A$"&amp;MATCH($J581,SorP!$B$1:$B$5661,0))))</f>
        <v/>
      </c>
      <c r="U581" s="169"/>
      <c r="V581" s="170" t="e">
        <f>IF(C581="",NA(),MATCH($B581&amp;$C581,'Smelter Look-up'!$J:$J,0))</f>
        <v>#N/A</v>
      </c>
      <c r="X581" s="171">
        <f t="shared" ca="1" si="30"/>
        <v>0</v>
      </c>
      <c r="AB581" s="171" t="str">
        <f t="shared" si="31"/>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32"/>
        <v/>
      </c>
      <c r="T582" s="156" t="str">
        <f ca="1">IF(B582="","",IF(ISERROR(MATCH($J582,SorP!$B$1:$B$5661,0)),"",INDIRECT("'SorP'!$A$"&amp;MATCH($J582,SorP!$B$1:$B$5661,0))))</f>
        <v/>
      </c>
      <c r="U582" s="169"/>
      <c r="V582" s="170" t="e">
        <f>IF(C582="",NA(),MATCH($B582&amp;$C582,'Smelter Look-up'!$J:$J,0))</f>
        <v>#N/A</v>
      </c>
      <c r="X582" s="171">
        <f t="shared" ca="1" si="30"/>
        <v>0</v>
      </c>
      <c r="AB582" s="171" t="str">
        <f t="shared" si="31"/>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32"/>
        <v/>
      </c>
      <c r="T583" s="156" t="str">
        <f ca="1">IF(B583="","",IF(ISERROR(MATCH($J583,SorP!$B$1:$B$5661,0)),"",INDIRECT("'SorP'!$A$"&amp;MATCH($J583,SorP!$B$1:$B$5661,0))))</f>
        <v/>
      </c>
      <c r="U583" s="169"/>
      <c r="V583" s="170" t="e">
        <f>IF(C583="",NA(),MATCH($B583&amp;$C583,'Smelter Look-up'!$J:$J,0))</f>
        <v>#N/A</v>
      </c>
      <c r="X583" s="171">
        <f t="shared" ca="1" si="30"/>
        <v>0</v>
      </c>
      <c r="AB583" s="171" t="str">
        <f t="shared" si="31"/>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32"/>
        <v/>
      </c>
      <c r="T584" s="156" t="str">
        <f ca="1">IF(B584="","",IF(ISERROR(MATCH($J584,SorP!$B$1:$B$5661,0)),"",INDIRECT("'SorP'!$A$"&amp;MATCH($J584,SorP!$B$1:$B$5661,0))))</f>
        <v/>
      </c>
      <c r="U584" s="169"/>
      <c r="V584" s="170" t="e">
        <f>IF(C584="",NA(),MATCH($B584&amp;$C584,'Smelter Look-up'!$J:$J,0))</f>
        <v>#N/A</v>
      </c>
      <c r="X584" s="171">
        <f t="shared" ca="1" si="30"/>
        <v>0</v>
      </c>
      <c r="AB584" s="171" t="str">
        <f t="shared" si="31"/>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32"/>
        <v/>
      </c>
      <c r="T585" s="156" t="str">
        <f ca="1">IF(B585="","",IF(ISERROR(MATCH($J585,SorP!$B$1:$B$5661,0)),"",INDIRECT("'SorP'!$A$"&amp;MATCH($J585,SorP!$B$1:$B$5661,0))))</f>
        <v/>
      </c>
      <c r="U585" s="169"/>
      <c r="V585" s="170" t="e">
        <f>IF(C585="",NA(),MATCH($B585&amp;$C585,'Smelter Look-up'!$J:$J,0))</f>
        <v>#N/A</v>
      </c>
      <c r="X585" s="171">
        <f t="shared" ca="1" si="30"/>
        <v>0</v>
      </c>
      <c r="AB585" s="171" t="str">
        <f t="shared" si="31"/>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32"/>
        <v/>
      </c>
      <c r="T586" s="156" t="str">
        <f ca="1">IF(B586="","",IF(ISERROR(MATCH($J586,SorP!$B$1:$B$5661,0)),"",INDIRECT("'SorP'!$A$"&amp;MATCH($J586,SorP!$B$1:$B$5661,0))))</f>
        <v/>
      </c>
      <c r="U586" s="169"/>
      <c r="V586" s="170" t="e">
        <f>IF(C586="",NA(),MATCH($B586&amp;$C586,'Smelter Look-up'!$J:$J,0))</f>
        <v>#N/A</v>
      </c>
      <c r="X586" s="171">
        <f t="shared" ca="1" si="30"/>
        <v>0</v>
      </c>
      <c r="AB586" s="171" t="str">
        <f t="shared" si="31"/>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32"/>
        <v/>
      </c>
      <c r="T587" s="156" t="str">
        <f ca="1">IF(B587="","",IF(ISERROR(MATCH($J587,SorP!$B$1:$B$5661,0)),"",INDIRECT("'SorP'!$A$"&amp;MATCH($J587,SorP!$B$1:$B$5661,0))))</f>
        <v/>
      </c>
      <c r="U587" s="169"/>
      <c r="V587" s="170" t="e">
        <f>IF(C587="",NA(),MATCH($B587&amp;$C587,'Smelter Look-up'!$J:$J,0))</f>
        <v>#N/A</v>
      </c>
      <c r="X587" s="171">
        <f t="shared" ca="1" si="30"/>
        <v>0</v>
      </c>
      <c r="AB587" s="171" t="str">
        <f t="shared" si="31"/>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32"/>
        <v/>
      </c>
      <c r="T588" s="156" t="str">
        <f ca="1">IF(B588="","",IF(ISERROR(MATCH($J588,SorP!$B$1:$B$5661,0)),"",INDIRECT("'SorP'!$A$"&amp;MATCH($J588,SorP!$B$1:$B$5661,0))))</f>
        <v/>
      </c>
      <c r="U588" s="169"/>
      <c r="V588" s="170" t="e">
        <f>IF(C588="",NA(),MATCH($B588&amp;$C588,'Smelter Look-up'!$J:$J,0))</f>
        <v>#N/A</v>
      </c>
      <c r="X588" s="171">
        <f t="shared" ca="1" si="30"/>
        <v>0</v>
      </c>
      <c r="AB588" s="171" t="str">
        <f t="shared" si="31"/>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32"/>
        <v/>
      </c>
      <c r="T589" s="156" t="str">
        <f ca="1">IF(B589="","",IF(ISERROR(MATCH($J589,SorP!$B$1:$B$5661,0)),"",INDIRECT("'SorP'!$A$"&amp;MATCH($J589,SorP!$B$1:$B$5661,0))))</f>
        <v/>
      </c>
      <c r="U589" s="169"/>
      <c r="V589" s="170" t="e">
        <f>IF(C589="",NA(),MATCH($B589&amp;$C589,'Smelter Look-up'!$J:$J,0))</f>
        <v>#N/A</v>
      </c>
      <c r="X589" s="171">
        <f t="shared" ca="1" si="30"/>
        <v>0</v>
      </c>
      <c r="AB589" s="171" t="str">
        <f t="shared" si="31"/>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32"/>
        <v/>
      </c>
      <c r="T590" s="156" t="str">
        <f ca="1">IF(B590="","",IF(ISERROR(MATCH($J590,SorP!$B$1:$B$5661,0)),"",INDIRECT("'SorP'!$A$"&amp;MATCH($J590,SorP!$B$1:$B$5661,0))))</f>
        <v/>
      </c>
      <c r="U590" s="169"/>
      <c r="V590" s="170" t="e">
        <f>IF(C590="",NA(),MATCH($B590&amp;$C590,'Smelter Look-up'!$J:$J,0))</f>
        <v>#N/A</v>
      </c>
      <c r="X590" s="171">
        <f t="shared" ca="1" si="30"/>
        <v>0</v>
      </c>
      <c r="AB590" s="171" t="str">
        <f t="shared" si="31"/>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32"/>
        <v/>
      </c>
      <c r="T591" s="156" t="str">
        <f ca="1">IF(B591="","",IF(ISERROR(MATCH($J591,SorP!$B$1:$B$5661,0)),"",INDIRECT("'SorP'!$A$"&amp;MATCH($J591,SorP!$B$1:$B$5661,0))))</f>
        <v/>
      </c>
      <c r="U591" s="169"/>
      <c r="V591" s="170" t="e">
        <f>IF(C591="",NA(),MATCH($B591&amp;$C591,'Smelter Look-up'!$J:$J,0))</f>
        <v>#N/A</v>
      </c>
      <c r="X591" s="171">
        <f t="shared" ca="1" si="30"/>
        <v>0</v>
      </c>
      <c r="AB591" s="171" t="str">
        <f t="shared" si="31"/>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32"/>
        <v/>
      </c>
      <c r="T592" s="156" t="str">
        <f ca="1">IF(B592="","",IF(ISERROR(MATCH($J592,SorP!$B$1:$B$5661,0)),"",INDIRECT("'SorP'!$A$"&amp;MATCH($J592,SorP!$B$1:$B$5661,0))))</f>
        <v/>
      </c>
      <c r="U592" s="169"/>
      <c r="V592" s="170" t="e">
        <f>IF(C592="",NA(),MATCH($B592&amp;$C592,'Smelter Look-up'!$J:$J,0))</f>
        <v>#N/A</v>
      </c>
      <c r="X592" s="171">
        <f t="shared" ca="1" si="30"/>
        <v>0</v>
      </c>
      <c r="AB592" s="171" t="str">
        <f t="shared" si="31"/>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32"/>
        <v/>
      </c>
      <c r="T593" s="156" t="str">
        <f ca="1">IF(B593="","",IF(ISERROR(MATCH($J593,SorP!$B$1:$B$5661,0)),"",INDIRECT("'SorP'!$A$"&amp;MATCH($J593,SorP!$B$1:$B$5661,0))))</f>
        <v/>
      </c>
      <c r="U593" s="169"/>
      <c r="V593" s="170" t="e">
        <f>IF(C593="",NA(),MATCH($B593&amp;$C593,'Smelter Look-up'!$J:$J,0))</f>
        <v>#N/A</v>
      </c>
      <c r="X593" s="171">
        <f t="shared" ca="1" si="30"/>
        <v>0</v>
      </c>
      <c r="AB593" s="171" t="str">
        <f t="shared" si="31"/>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32"/>
        <v/>
      </c>
      <c r="T594" s="156" t="str">
        <f ca="1">IF(B594="","",IF(ISERROR(MATCH($J594,SorP!$B$1:$B$5661,0)),"",INDIRECT("'SorP'!$A$"&amp;MATCH($J594,SorP!$B$1:$B$5661,0))))</f>
        <v/>
      </c>
      <c r="U594" s="169"/>
      <c r="V594" s="170" t="e">
        <f>IF(C594="",NA(),MATCH($B594&amp;$C594,'Smelter Look-up'!$J:$J,0))</f>
        <v>#N/A</v>
      </c>
      <c r="X594" s="171">
        <f t="shared" ca="1" si="30"/>
        <v>0</v>
      </c>
      <c r="AB594" s="171" t="str">
        <f t="shared" si="31"/>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32"/>
        <v/>
      </c>
      <c r="T595" s="156" t="str">
        <f ca="1">IF(B595="","",IF(ISERROR(MATCH($J595,SorP!$B$1:$B$5661,0)),"",INDIRECT("'SorP'!$A$"&amp;MATCH($J595,SorP!$B$1:$B$5661,0))))</f>
        <v/>
      </c>
      <c r="U595" s="169"/>
      <c r="V595" s="170" t="e">
        <f>IF(C595="",NA(),MATCH($B595&amp;$C595,'Smelter Look-up'!$J:$J,0))</f>
        <v>#N/A</v>
      </c>
      <c r="X595" s="171">
        <f t="shared" ca="1" si="30"/>
        <v>0</v>
      </c>
      <c r="AB595" s="171" t="str">
        <f t="shared" si="31"/>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32"/>
        <v/>
      </c>
      <c r="T596" s="156" t="str">
        <f ca="1">IF(B596="","",IF(ISERROR(MATCH($J596,SorP!$B$1:$B$5661,0)),"",INDIRECT("'SorP'!$A$"&amp;MATCH($J596,SorP!$B$1:$B$5661,0))))</f>
        <v/>
      </c>
      <c r="U596" s="169"/>
      <c r="V596" s="170" t="e">
        <f>IF(C596="",NA(),MATCH($B596&amp;$C596,'Smelter Look-up'!$J:$J,0))</f>
        <v>#N/A</v>
      </c>
      <c r="X596" s="171">
        <f t="shared" ca="1" si="30"/>
        <v>0</v>
      </c>
      <c r="AB596" s="171" t="str">
        <f t="shared" si="31"/>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32"/>
        <v/>
      </c>
      <c r="T597" s="156" t="str">
        <f ca="1">IF(B597="","",IF(ISERROR(MATCH($J597,SorP!$B$1:$B$5661,0)),"",INDIRECT("'SorP'!$A$"&amp;MATCH($J597,SorP!$B$1:$B$5661,0))))</f>
        <v/>
      </c>
      <c r="U597" s="169"/>
      <c r="V597" s="170" t="e">
        <f>IF(C597="",NA(),MATCH($B597&amp;$C597,'Smelter Look-up'!$J:$J,0))</f>
        <v>#N/A</v>
      </c>
      <c r="X597" s="171">
        <f t="shared" ca="1" si="30"/>
        <v>0</v>
      </c>
      <c r="AB597" s="171" t="str">
        <f t="shared" si="31"/>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32"/>
        <v/>
      </c>
      <c r="T598" s="156" t="str">
        <f ca="1">IF(B598="","",IF(ISERROR(MATCH($J598,SorP!$B$1:$B$5661,0)),"",INDIRECT("'SorP'!$A$"&amp;MATCH($J598,SorP!$B$1:$B$5661,0))))</f>
        <v/>
      </c>
      <c r="U598" s="169"/>
      <c r="V598" s="170" t="e">
        <f>IF(C598="",NA(),MATCH($B598&amp;$C598,'Smelter Look-up'!$J:$J,0))</f>
        <v>#N/A</v>
      </c>
      <c r="X598" s="171">
        <f t="shared" ca="1" si="30"/>
        <v>0</v>
      </c>
      <c r="AB598" s="171" t="str">
        <f t="shared" si="31"/>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32"/>
        <v/>
      </c>
      <c r="T599" s="156" t="str">
        <f ca="1">IF(B599="","",IF(ISERROR(MATCH($J599,SorP!$B$1:$B$5661,0)),"",INDIRECT("'SorP'!$A$"&amp;MATCH($J599,SorP!$B$1:$B$5661,0))))</f>
        <v/>
      </c>
      <c r="U599" s="169"/>
      <c r="V599" s="170" t="e">
        <f>IF(C599="",NA(),MATCH($B599&amp;$C599,'Smelter Look-up'!$J:$J,0))</f>
        <v>#N/A</v>
      </c>
      <c r="X599" s="171">
        <f t="shared" ca="1" si="30"/>
        <v>0</v>
      </c>
      <c r="AB599" s="171" t="str">
        <f t="shared" si="31"/>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32"/>
        <v/>
      </c>
      <c r="T600" s="156" t="str">
        <f ca="1">IF(B600="","",IF(ISERROR(MATCH($J600,SorP!$B$1:$B$5661,0)),"",INDIRECT("'SorP'!$A$"&amp;MATCH($J600,SorP!$B$1:$B$5661,0))))</f>
        <v/>
      </c>
      <c r="U600" s="169"/>
      <c r="V600" s="170" t="e">
        <f>IF(C600="",NA(),MATCH($B600&amp;$C600,'Smelter Look-up'!$J:$J,0))</f>
        <v>#N/A</v>
      </c>
      <c r="X600" s="171">
        <f t="shared" ca="1" si="30"/>
        <v>0</v>
      </c>
      <c r="AB600" s="171" t="str">
        <f t="shared" si="31"/>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32"/>
        <v/>
      </c>
      <c r="T601" s="156" t="str">
        <f ca="1">IF(B601="","",IF(ISERROR(MATCH($J601,SorP!$B$1:$B$5661,0)),"",INDIRECT("'SorP'!$A$"&amp;MATCH($J601,SorP!$B$1:$B$5661,0))))</f>
        <v/>
      </c>
      <c r="U601" s="169"/>
      <c r="V601" s="170" t="e">
        <f>IF(C601="",NA(),MATCH($B601&amp;$C601,'Smelter Look-up'!$J:$J,0))</f>
        <v>#N/A</v>
      </c>
      <c r="X601" s="171">
        <f t="shared" ca="1" si="30"/>
        <v>0</v>
      </c>
      <c r="AB601" s="171" t="str">
        <f t="shared" si="31"/>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32"/>
        <v/>
      </c>
      <c r="T602" s="156" t="str">
        <f ca="1">IF(B602="","",IF(ISERROR(MATCH($J602,SorP!$B$1:$B$5661,0)),"",INDIRECT("'SorP'!$A$"&amp;MATCH($J602,SorP!$B$1:$B$5661,0))))</f>
        <v/>
      </c>
      <c r="U602" s="169"/>
      <c r="V602" s="170" t="e">
        <f>IF(C602="",NA(),MATCH($B602&amp;$C602,'Smelter Look-up'!$J:$J,0))</f>
        <v>#N/A</v>
      </c>
      <c r="X602" s="171">
        <f t="shared" ca="1" si="30"/>
        <v>0</v>
      </c>
      <c r="AB602" s="171" t="str">
        <f t="shared" si="31"/>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32"/>
        <v/>
      </c>
      <c r="T603" s="156" t="str">
        <f ca="1">IF(B603="","",IF(ISERROR(MATCH($J603,SorP!$B$1:$B$5661,0)),"",INDIRECT("'SorP'!$A$"&amp;MATCH($J603,SorP!$B$1:$B$5661,0))))</f>
        <v/>
      </c>
      <c r="U603" s="169"/>
      <c r="V603" s="170" t="e">
        <f>IF(C603="",NA(),MATCH($B603&amp;$C603,'Smelter Look-up'!$J:$J,0))</f>
        <v>#N/A</v>
      </c>
      <c r="X603" s="171">
        <f t="shared" ca="1" si="30"/>
        <v>0</v>
      </c>
      <c r="AB603" s="171" t="str">
        <f t="shared" si="31"/>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32"/>
        <v/>
      </c>
      <c r="T604" s="156" t="str">
        <f ca="1">IF(B604="","",IF(ISERROR(MATCH($J604,SorP!$B$1:$B$5661,0)),"",INDIRECT("'SorP'!$A$"&amp;MATCH($J604,SorP!$B$1:$B$5661,0))))</f>
        <v/>
      </c>
      <c r="U604" s="169"/>
      <c r="V604" s="170" t="e">
        <f>IF(C604="",NA(),MATCH($B604&amp;$C604,'Smelter Look-up'!$J:$J,0))</f>
        <v>#N/A</v>
      </c>
      <c r="X604" s="171">
        <f t="shared" ca="1" si="30"/>
        <v>0</v>
      </c>
      <c r="AB604" s="171" t="str">
        <f t="shared" si="31"/>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32"/>
        <v/>
      </c>
      <c r="T605" s="156" t="str">
        <f ca="1">IF(B605="","",IF(ISERROR(MATCH($J605,SorP!$B$1:$B$5661,0)),"",INDIRECT("'SorP'!$A$"&amp;MATCH($J605,SorP!$B$1:$B$5661,0))))</f>
        <v/>
      </c>
      <c r="U605" s="169"/>
      <c r="V605" s="170" t="e">
        <f>IF(C605="",NA(),MATCH($B605&amp;$C605,'Smelter Look-up'!$J:$J,0))</f>
        <v>#N/A</v>
      </c>
      <c r="X605" s="171">
        <f t="shared" ca="1" si="30"/>
        <v>0</v>
      </c>
      <c r="AB605" s="171" t="str">
        <f t="shared" si="31"/>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32"/>
        <v/>
      </c>
      <c r="T606" s="156" t="str">
        <f ca="1">IF(B606="","",IF(ISERROR(MATCH($J606,SorP!$B$1:$B$5661,0)),"",INDIRECT("'SorP'!$A$"&amp;MATCH($J606,SorP!$B$1:$B$5661,0))))</f>
        <v/>
      </c>
      <c r="U606" s="169"/>
      <c r="V606" s="170" t="e">
        <f>IF(C606="",NA(),MATCH($B606&amp;$C606,'Smelter Look-up'!$J:$J,0))</f>
        <v>#N/A</v>
      </c>
      <c r="X606" s="171">
        <f t="shared" ca="1" si="30"/>
        <v>0</v>
      </c>
      <c r="AB606" s="171" t="str">
        <f t="shared" si="31"/>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32"/>
        <v/>
      </c>
      <c r="T607" s="156" t="str">
        <f ca="1">IF(B607="","",IF(ISERROR(MATCH($J607,SorP!$B$1:$B$5661,0)),"",INDIRECT("'SorP'!$A$"&amp;MATCH($J607,SorP!$B$1:$B$5661,0))))</f>
        <v/>
      </c>
      <c r="U607" s="169"/>
      <c r="V607" s="170" t="e">
        <f>IF(C607="",NA(),MATCH($B607&amp;$C607,'Smelter Look-up'!$J:$J,0))</f>
        <v>#N/A</v>
      </c>
      <c r="X607" s="171">
        <f t="shared" ca="1" si="30"/>
        <v>0</v>
      </c>
      <c r="AB607" s="171" t="str">
        <f t="shared" si="31"/>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32"/>
        <v/>
      </c>
      <c r="T608" s="156" t="str">
        <f ca="1">IF(B608="","",IF(ISERROR(MATCH($J608,SorP!$B$1:$B$5661,0)),"",INDIRECT("'SorP'!$A$"&amp;MATCH($J608,SorP!$B$1:$B$5661,0))))</f>
        <v/>
      </c>
      <c r="U608" s="169"/>
      <c r="V608" s="170" t="e">
        <f>IF(C608="",NA(),MATCH($B608&amp;$C608,'Smelter Look-up'!$J:$J,0))</f>
        <v>#N/A</v>
      </c>
      <c r="X608" s="171">
        <f t="shared" ca="1" si="30"/>
        <v>0</v>
      </c>
      <c r="AB608" s="171" t="str">
        <f t="shared" si="31"/>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32"/>
        <v/>
      </c>
      <c r="T609" s="156" t="str">
        <f ca="1">IF(B609="","",IF(ISERROR(MATCH($J609,SorP!$B$1:$B$5661,0)),"",INDIRECT("'SorP'!$A$"&amp;MATCH($J609,SorP!$B$1:$B$5661,0))))</f>
        <v/>
      </c>
      <c r="U609" s="169"/>
      <c r="V609" s="170" t="e">
        <f>IF(C609="",NA(),MATCH($B609&amp;$C609,'Smelter Look-up'!$J:$J,0))</f>
        <v>#N/A</v>
      </c>
      <c r="X609" s="171">
        <f t="shared" ca="1" si="30"/>
        <v>0</v>
      </c>
      <c r="AB609" s="171" t="str">
        <f t="shared" si="31"/>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32"/>
        <v/>
      </c>
      <c r="T610" s="156" t="str">
        <f ca="1">IF(B610="","",IF(ISERROR(MATCH($J610,SorP!$B$1:$B$5661,0)),"",INDIRECT("'SorP'!$A$"&amp;MATCH($J610,SorP!$B$1:$B$5661,0))))</f>
        <v/>
      </c>
      <c r="U610" s="169"/>
      <c r="V610" s="170" t="e">
        <f>IF(C610="",NA(),MATCH($B610&amp;$C610,'Smelter Look-up'!$J:$J,0))</f>
        <v>#N/A</v>
      </c>
      <c r="X610" s="171">
        <f t="shared" ca="1" si="30"/>
        <v>0</v>
      </c>
      <c r="AB610" s="171" t="str">
        <f t="shared" si="31"/>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32"/>
        <v/>
      </c>
      <c r="T611" s="156" t="str">
        <f ca="1">IF(B611="","",IF(ISERROR(MATCH($J611,SorP!$B$1:$B$5661,0)),"",INDIRECT("'SorP'!$A$"&amp;MATCH($J611,SorP!$B$1:$B$5661,0))))</f>
        <v/>
      </c>
      <c r="U611" s="169"/>
      <c r="V611" s="170" t="e">
        <f>IF(C611="",NA(),MATCH($B611&amp;$C611,'Smelter Look-up'!$J:$J,0))</f>
        <v>#N/A</v>
      </c>
      <c r="X611" s="171">
        <f t="shared" ca="1" si="30"/>
        <v>0</v>
      </c>
      <c r="AB611" s="171" t="str">
        <f t="shared" si="31"/>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32"/>
        <v/>
      </c>
      <c r="T612" s="156" t="str">
        <f ca="1">IF(B612="","",IF(ISERROR(MATCH($J612,SorP!$B$1:$B$5661,0)),"",INDIRECT("'SorP'!$A$"&amp;MATCH($J612,SorP!$B$1:$B$5661,0))))</f>
        <v/>
      </c>
      <c r="U612" s="169"/>
      <c r="V612" s="170" t="e">
        <f>IF(C612="",NA(),MATCH($B612&amp;$C612,'Smelter Look-up'!$J:$J,0))</f>
        <v>#N/A</v>
      </c>
      <c r="X612" s="171">
        <f t="shared" ca="1" si="30"/>
        <v>0</v>
      </c>
      <c r="AB612" s="171" t="str">
        <f t="shared" si="31"/>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32"/>
        <v/>
      </c>
      <c r="T613" s="156" t="str">
        <f ca="1">IF(B613="","",IF(ISERROR(MATCH($J613,SorP!$B$1:$B$5661,0)),"",INDIRECT("'SorP'!$A$"&amp;MATCH($J613,SorP!$B$1:$B$5661,0))))</f>
        <v/>
      </c>
      <c r="U613" s="169"/>
      <c r="V613" s="170" t="e">
        <f>IF(C613="",NA(),MATCH($B613&amp;$C613,'Smelter Look-up'!$J:$J,0))</f>
        <v>#N/A</v>
      </c>
      <c r="X613" s="171">
        <f t="shared" ca="1" si="30"/>
        <v>0</v>
      </c>
      <c r="AB613" s="171" t="str">
        <f t="shared" si="31"/>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32"/>
        <v/>
      </c>
      <c r="T614" s="156" t="str">
        <f ca="1">IF(B614="","",IF(ISERROR(MATCH($J614,SorP!$B$1:$B$5661,0)),"",INDIRECT("'SorP'!$A$"&amp;MATCH($J614,SorP!$B$1:$B$5661,0))))</f>
        <v/>
      </c>
      <c r="U614" s="169"/>
      <c r="V614" s="170" t="e">
        <f>IF(C614="",NA(),MATCH($B614&amp;$C614,'Smelter Look-up'!$J:$J,0))</f>
        <v>#N/A</v>
      </c>
      <c r="X614" s="171">
        <f t="shared" ca="1" si="30"/>
        <v>0</v>
      </c>
      <c r="AB614" s="171" t="str">
        <f t="shared" si="31"/>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32"/>
        <v/>
      </c>
      <c r="T615" s="156" t="str">
        <f ca="1">IF(B615="","",IF(ISERROR(MATCH($J615,SorP!$B$1:$B$5661,0)),"",INDIRECT("'SorP'!$A$"&amp;MATCH($J615,SorP!$B$1:$B$5661,0))))</f>
        <v/>
      </c>
      <c r="U615" s="169"/>
      <c r="V615" s="170" t="e">
        <f>IF(C615="",NA(),MATCH($B615&amp;$C615,'Smelter Look-up'!$J:$J,0))</f>
        <v>#N/A</v>
      </c>
      <c r="X615" s="171">
        <f t="shared" ca="1" si="30"/>
        <v>0</v>
      </c>
      <c r="AB615" s="171" t="str">
        <f t="shared" si="31"/>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2"/>
        <v/>
      </c>
      <c r="T616" s="156" t="str">
        <f ca="1">IF(B616="","",IF(ISERROR(MATCH($J616,SorP!$B$1:$B$5661,0)),"",INDIRECT("'SorP'!$A$"&amp;MATCH($J616,SorP!$B$1:$B$5661,0))))</f>
        <v/>
      </c>
      <c r="U616" s="169"/>
      <c r="V616" s="170" t="e">
        <f>IF(C616="",NA(),MATCH($B616&amp;$C616,'Smelter Look-up'!$J:$J,0))</f>
        <v>#N/A</v>
      </c>
      <c r="X616" s="171">
        <f t="shared" ca="1" si="30"/>
        <v>0</v>
      </c>
      <c r="AB616" s="171" t="str">
        <f t="shared" si="31"/>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2"/>
        <v/>
      </c>
      <c r="T617" s="156" t="str">
        <f ca="1">IF(B617="","",IF(ISERROR(MATCH($J617,SorP!$B$1:$B$5661,0)),"",INDIRECT("'SorP'!$A$"&amp;MATCH($J617,SorP!$B$1:$B$5661,0))))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2"/>
        <v/>
      </c>
      <c r="T618" s="156" t="str">
        <f ca="1">IF(B618="","",IF(ISERROR(MATCH($J618,SorP!$B$1:$B$5661,0)),"",INDIRECT("'SorP'!$A$"&amp;MATCH($J618,SorP!$B$1:$B$5661,0))))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2"/>
        <v/>
      </c>
      <c r="T619" s="156" t="str">
        <f ca="1">IF(B619="","",IF(ISERROR(MATCH($J619,SorP!$B$1:$B$5661,0)),"",INDIRECT("'SorP'!$A$"&amp;MATCH($J619,SorP!$B$1:$B$5661,0))))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2"/>
        <v/>
      </c>
      <c r="T620" s="156" t="str">
        <f ca="1">IF(B620="","",IF(ISERROR(MATCH($J620,SorP!$B$1:$B$5661,0)),"",INDIRECT("'SorP'!$A$"&amp;MATCH($J620,SorP!$B$1:$B$5661,0))))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2"/>
        <v/>
      </c>
      <c r="T621" s="156" t="str">
        <f ca="1">IF(B621="","",IF(ISERROR(MATCH($J621,SorP!$B$1:$B$5661,0)),"",INDIRECT("'SorP'!$A$"&amp;MATCH($J621,SorP!$B$1:$B$5661,0))))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2"/>
        <v/>
      </c>
      <c r="T622" s="156" t="str">
        <f ca="1">IF(B622="","",IF(ISERROR(MATCH($J622,SorP!$B$1:$B$5661,0)),"",INDIRECT("'SorP'!$A$"&amp;MATCH($J622,SorP!$B$1:$B$5661,0))))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2"/>
        <v/>
      </c>
      <c r="T623" s="156" t="str">
        <f ca="1">IF(B623="","",IF(ISERROR(MATCH($J623,SorP!$B$1:$B$5661,0)),"",INDIRECT("'SorP'!$A$"&amp;MATCH($J623,SorP!$B$1:$B$5661,0))))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2"/>
        <v/>
      </c>
      <c r="T624" s="156" t="str">
        <f ca="1">IF(B624="","",IF(ISERROR(MATCH($J624,SorP!$B$1:$B$5661,0)),"",INDIRECT("'SorP'!$A$"&amp;MATCH($J624,SorP!$B$1:$B$5661,0))))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2"/>
        <v/>
      </c>
      <c r="T625" s="156" t="str">
        <f ca="1">IF(B625="","",IF(ISERROR(MATCH($J625,SorP!$B$1:$B$5661,0)),"",INDIRECT("'SorP'!$A$"&amp;MATCH($J625,SorP!$B$1:$B$5661,0))))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2"/>
        <v/>
      </c>
      <c r="T626" s="156" t="str">
        <f ca="1">IF(B626="","",IF(ISERROR(MATCH($J626,SorP!$B$1:$B$5661,0)),"",INDIRECT("'SorP'!$A$"&amp;MATCH($J626,SorP!$B$1:$B$5661,0))))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2"/>
        <v/>
      </c>
      <c r="T627" s="156" t="str">
        <f ca="1">IF(B627="","",IF(ISERROR(MATCH($J627,SorP!$B$1:$B$5661,0)),"",INDIRECT("'SorP'!$A$"&amp;MATCH($J627,SorP!$B$1:$B$5661,0))))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2"/>
        <v/>
      </c>
      <c r="T628" s="156" t="str">
        <f ca="1">IF(B628="","",IF(ISERROR(MATCH($J628,SorP!$B$1:$B$5661,0)),"",INDIRECT("'SorP'!$A$"&amp;MATCH($J628,SorP!$B$1:$B$5661,0))))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2"/>
        <v/>
      </c>
      <c r="T629" s="156" t="str">
        <f ca="1">IF(B629="","",IF(ISERROR(MATCH($J629,SorP!$B$1:$B$5661,0)),"",INDIRECT("'SorP'!$A$"&amp;MATCH($J629,SorP!$B$1:$B$5661,0))))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2"/>
        <v/>
      </c>
      <c r="T630" s="156" t="str">
        <f ca="1">IF(B630="","",IF(ISERROR(MATCH($J630,SorP!$B$1:$B$5661,0)),"",INDIRECT("'SorP'!$A$"&amp;MATCH($J630,SorP!$B$1:$B$5661,0))))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IF(B631="","",IF(ISERROR(MATCH($J631,SorP!$B$1:$B$5661,0)),"",INDIRECT("'SorP'!$A$"&amp;MATCH($J631,SorP!$B$1:$B$5661,0))))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IF(B632="","",IF(ISERROR(MATCH($J632,SorP!$B$1:$B$5661,0)),"",INDIRECT("'SorP'!$A$"&amp;MATCH($J632,SorP!$B$1:$B$5661,0))))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IF(B633="","",IF(ISERROR(MATCH($J633,SorP!$B$1:$B$5661,0)),"",INDIRECT("'SorP'!$A$"&amp;MATCH($J633,SorP!$B$1:$B$5661,0))))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ref="X639:X702" ca="1" si="33">IF(AND(C639="Smelter not listed",OR(LEN(D639)=0,LEN(E639)=0)),1,0)</f>
        <v>0</v>
      </c>
      <c r="AB639" s="171" t="str">
        <f t="shared" ref="AB639:AB702" si="34">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5">IF(B640="","",IF(ISERROR(MATCH($E640,CL,0)),"Unknown",INDIRECT("'C'!$A$"&amp;MATCH($E640,CL,0)+1)))</f>
        <v/>
      </c>
      <c r="T640" s="156" t="str">
        <f ca="1">IF(B640="","",IF(ISERROR(MATCH($J640,SorP!$B$1:$B$5661,0)),"",INDIRECT("'SorP'!$A$"&amp;MATCH($J640,SorP!$B$1:$B$5661,0))))</f>
        <v/>
      </c>
      <c r="U640" s="169"/>
      <c r="V640" s="170" t="e">
        <f>IF(C640="",NA(),MATCH($B640&amp;$C640,'Smelter Look-up'!$J:$J,0))</f>
        <v>#N/A</v>
      </c>
      <c r="X640" s="171">
        <f t="shared" ca="1" si="33"/>
        <v>0</v>
      </c>
      <c r="AB640" s="171" t="str">
        <f t="shared" si="34"/>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5"/>
        <v/>
      </c>
      <c r="T641" s="156" t="str">
        <f ca="1">IF(B641="","",IF(ISERROR(MATCH($J641,SorP!$B$1:$B$5661,0)),"",INDIRECT("'SorP'!$A$"&amp;MATCH($J641,SorP!$B$1:$B$5661,0))))</f>
        <v/>
      </c>
      <c r="U641" s="169"/>
      <c r="V641" s="170" t="e">
        <f>IF(C641="",NA(),MATCH($B641&amp;$C641,'Smelter Look-up'!$J:$J,0))</f>
        <v>#N/A</v>
      </c>
      <c r="X641" s="171">
        <f t="shared" ca="1" si="33"/>
        <v>0</v>
      </c>
      <c r="AB641" s="171" t="str">
        <f t="shared" si="34"/>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5"/>
        <v/>
      </c>
      <c r="T642" s="156" t="str">
        <f ca="1">IF(B642="","",IF(ISERROR(MATCH($J642,SorP!$B$1:$B$5661,0)),"",INDIRECT("'SorP'!$A$"&amp;MATCH($J642,SorP!$B$1:$B$5661,0))))</f>
        <v/>
      </c>
      <c r="U642" s="169"/>
      <c r="V642" s="170" t="e">
        <f>IF(C642="",NA(),MATCH($B642&amp;$C642,'Smelter Look-up'!$J:$J,0))</f>
        <v>#N/A</v>
      </c>
      <c r="X642" s="171">
        <f t="shared" ca="1" si="33"/>
        <v>0</v>
      </c>
      <c r="AB642" s="171" t="str">
        <f t="shared" si="34"/>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5"/>
        <v/>
      </c>
      <c r="T643" s="156" t="str">
        <f ca="1">IF(B643="","",IF(ISERROR(MATCH($J643,SorP!$B$1:$B$5661,0)),"",INDIRECT("'SorP'!$A$"&amp;MATCH($J643,SorP!$B$1:$B$5661,0))))</f>
        <v/>
      </c>
      <c r="U643" s="169"/>
      <c r="V643" s="170" t="e">
        <f>IF(C643="",NA(),MATCH($B643&amp;$C643,'Smelter Look-up'!$J:$J,0))</f>
        <v>#N/A</v>
      </c>
      <c r="X643" s="171">
        <f t="shared" ca="1" si="33"/>
        <v>0</v>
      </c>
      <c r="AB643" s="171" t="str">
        <f t="shared" si="34"/>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5"/>
        <v/>
      </c>
      <c r="T644" s="156" t="str">
        <f ca="1">IF(B644="","",IF(ISERROR(MATCH($J644,SorP!$B$1:$B$5661,0)),"",INDIRECT("'SorP'!$A$"&amp;MATCH($J644,SorP!$B$1:$B$5661,0))))</f>
        <v/>
      </c>
      <c r="U644" s="169"/>
      <c r="V644" s="170" t="e">
        <f>IF(C644="",NA(),MATCH($B644&amp;$C644,'Smelter Look-up'!$J:$J,0))</f>
        <v>#N/A</v>
      </c>
      <c r="X644" s="171">
        <f t="shared" ca="1" si="33"/>
        <v>0</v>
      </c>
      <c r="AB644" s="171" t="str">
        <f t="shared" si="34"/>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5"/>
        <v/>
      </c>
      <c r="T645" s="156" t="str">
        <f ca="1">IF(B645="","",IF(ISERROR(MATCH($J645,SorP!$B$1:$B$5661,0)),"",INDIRECT("'SorP'!$A$"&amp;MATCH($J645,SorP!$B$1:$B$5661,0))))</f>
        <v/>
      </c>
      <c r="U645" s="169"/>
      <c r="V645" s="170" t="e">
        <f>IF(C645="",NA(),MATCH($B645&amp;$C645,'Smelter Look-up'!$J:$J,0))</f>
        <v>#N/A</v>
      </c>
      <c r="X645" s="171">
        <f t="shared" ca="1" si="33"/>
        <v>0</v>
      </c>
      <c r="AB645" s="171" t="str">
        <f t="shared" si="34"/>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5"/>
        <v/>
      </c>
      <c r="T646" s="156" t="str">
        <f ca="1">IF(B646="","",IF(ISERROR(MATCH($J646,SorP!$B$1:$B$5661,0)),"",INDIRECT("'SorP'!$A$"&amp;MATCH($J646,SorP!$B$1:$B$5661,0))))</f>
        <v/>
      </c>
      <c r="U646" s="169"/>
      <c r="V646" s="170" t="e">
        <f>IF(C646="",NA(),MATCH($B646&amp;$C646,'Smelter Look-up'!$J:$J,0))</f>
        <v>#N/A</v>
      </c>
      <c r="X646" s="171">
        <f t="shared" ca="1" si="33"/>
        <v>0</v>
      </c>
      <c r="AB646" s="171" t="str">
        <f t="shared" si="34"/>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5"/>
        <v/>
      </c>
      <c r="T647" s="156" t="str">
        <f ca="1">IF(B647="","",IF(ISERROR(MATCH($J647,SorP!$B$1:$B$5661,0)),"",INDIRECT("'SorP'!$A$"&amp;MATCH($J647,SorP!$B$1:$B$5661,0))))</f>
        <v/>
      </c>
      <c r="U647" s="169"/>
      <c r="V647" s="170" t="e">
        <f>IF(C647="",NA(),MATCH($B647&amp;$C647,'Smelter Look-up'!$J:$J,0))</f>
        <v>#N/A</v>
      </c>
      <c r="X647" s="171">
        <f t="shared" ca="1" si="33"/>
        <v>0</v>
      </c>
      <c r="AB647" s="171" t="str">
        <f t="shared" si="34"/>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5"/>
        <v/>
      </c>
      <c r="T648" s="156" t="str">
        <f ca="1">IF(B648="","",IF(ISERROR(MATCH($J648,SorP!$B$1:$B$5661,0)),"",INDIRECT("'SorP'!$A$"&amp;MATCH($J648,SorP!$B$1:$B$5661,0))))</f>
        <v/>
      </c>
      <c r="U648" s="169"/>
      <c r="V648" s="170" t="e">
        <f>IF(C648="",NA(),MATCH($B648&amp;$C648,'Smelter Look-up'!$J:$J,0))</f>
        <v>#N/A</v>
      </c>
      <c r="X648" s="171">
        <f t="shared" ca="1" si="33"/>
        <v>0</v>
      </c>
      <c r="AB648" s="171" t="str">
        <f t="shared" si="34"/>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5"/>
        <v/>
      </c>
      <c r="T649" s="156" t="str">
        <f ca="1">IF(B649="","",IF(ISERROR(MATCH($J649,SorP!$B$1:$B$5661,0)),"",INDIRECT("'SorP'!$A$"&amp;MATCH($J649,SorP!$B$1:$B$5661,0))))</f>
        <v/>
      </c>
      <c r="U649" s="169"/>
      <c r="V649" s="170" t="e">
        <f>IF(C649="",NA(),MATCH($B649&amp;$C649,'Smelter Look-up'!$J:$J,0))</f>
        <v>#N/A</v>
      </c>
      <c r="X649" s="171">
        <f t="shared" ca="1" si="33"/>
        <v>0</v>
      </c>
      <c r="AB649" s="171" t="str">
        <f t="shared" si="34"/>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5"/>
        <v/>
      </c>
      <c r="T650" s="156" t="str">
        <f ca="1">IF(B650="","",IF(ISERROR(MATCH($J650,SorP!$B$1:$B$5661,0)),"",INDIRECT("'SorP'!$A$"&amp;MATCH($J650,SorP!$B$1:$B$5661,0))))</f>
        <v/>
      </c>
      <c r="U650" s="169"/>
      <c r="V650" s="170" t="e">
        <f>IF(C650="",NA(),MATCH($B650&amp;$C650,'Smelter Look-up'!$J:$J,0))</f>
        <v>#N/A</v>
      </c>
      <c r="X650" s="171">
        <f t="shared" ca="1" si="33"/>
        <v>0</v>
      </c>
      <c r="AB650" s="171" t="str">
        <f t="shared" si="34"/>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5"/>
        <v/>
      </c>
      <c r="T651" s="156" t="str">
        <f ca="1">IF(B651="","",IF(ISERROR(MATCH($J651,SorP!$B$1:$B$5661,0)),"",INDIRECT("'SorP'!$A$"&amp;MATCH($J651,SorP!$B$1:$B$5661,0))))</f>
        <v/>
      </c>
      <c r="U651" s="169"/>
      <c r="V651" s="170" t="e">
        <f>IF(C651="",NA(),MATCH($B651&amp;$C651,'Smelter Look-up'!$J:$J,0))</f>
        <v>#N/A</v>
      </c>
      <c r="X651" s="171">
        <f t="shared" ca="1" si="33"/>
        <v>0</v>
      </c>
      <c r="AB651" s="171" t="str">
        <f t="shared" si="34"/>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5"/>
        <v/>
      </c>
      <c r="T652" s="156" t="str">
        <f ca="1">IF(B652="","",IF(ISERROR(MATCH($J652,SorP!$B$1:$B$5661,0)),"",INDIRECT("'SorP'!$A$"&amp;MATCH($J652,SorP!$B$1:$B$5661,0))))</f>
        <v/>
      </c>
      <c r="U652" s="169"/>
      <c r="V652" s="170" t="e">
        <f>IF(C652="",NA(),MATCH($B652&amp;$C652,'Smelter Look-up'!$J:$J,0))</f>
        <v>#N/A</v>
      </c>
      <c r="X652" s="171">
        <f t="shared" ca="1" si="33"/>
        <v>0</v>
      </c>
      <c r="AB652" s="171" t="str">
        <f t="shared" si="34"/>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5"/>
        <v/>
      </c>
      <c r="T653" s="156" t="str">
        <f ca="1">IF(B653="","",IF(ISERROR(MATCH($J653,SorP!$B$1:$B$5661,0)),"",INDIRECT("'SorP'!$A$"&amp;MATCH($J653,SorP!$B$1:$B$5661,0))))</f>
        <v/>
      </c>
      <c r="U653" s="169"/>
      <c r="V653" s="170" t="e">
        <f>IF(C653="",NA(),MATCH($B653&amp;$C653,'Smelter Look-up'!$J:$J,0))</f>
        <v>#N/A</v>
      </c>
      <c r="X653" s="171">
        <f t="shared" ca="1" si="33"/>
        <v>0</v>
      </c>
      <c r="AB653" s="171" t="str">
        <f t="shared" si="34"/>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5"/>
        <v/>
      </c>
      <c r="T654" s="156" t="str">
        <f ca="1">IF(B654="","",IF(ISERROR(MATCH($J654,SorP!$B$1:$B$5661,0)),"",INDIRECT("'SorP'!$A$"&amp;MATCH($J654,SorP!$B$1:$B$5661,0))))</f>
        <v/>
      </c>
      <c r="U654" s="169"/>
      <c r="V654" s="170" t="e">
        <f>IF(C654="",NA(),MATCH($B654&amp;$C654,'Smelter Look-up'!$J:$J,0))</f>
        <v>#N/A</v>
      </c>
      <c r="X654" s="171">
        <f t="shared" ca="1" si="33"/>
        <v>0</v>
      </c>
      <c r="AB654" s="171" t="str">
        <f t="shared" si="34"/>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5"/>
        <v/>
      </c>
      <c r="T655" s="156" t="str">
        <f ca="1">IF(B655="","",IF(ISERROR(MATCH($J655,SorP!$B$1:$B$5661,0)),"",INDIRECT("'SorP'!$A$"&amp;MATCH($J655,SorP!$B$1:$B$5661,0))))</f>
        <v/>
      </c>
      <c r="U655" s="169"/>
      <c r="V655" s="170" t="e">
        <f>IF(C655="",NA(),MATCH($B655&amp;$C655,'Smelter Look-up'!$J:$J,0))</f>
        <v>#N/A</v>
      </c>
      <c r="X655" s="171">
        <f t="shared" ca="1" si="33"/>
        <v>0</v>
      </c>
      <c r="AB655" s="171" t="str">
        <f t="shared" si="34"/>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5"/>
        <v/>
      </c>
      <c r="T656" s="156" t="str">
        <f ca="1">IF(B656="","",IF(ISERROR(MATCH($J656,SorP!$B$1:$B$5661,0)),"",INDIRECT("'SorP'!$A$"&amp;MATCH($J656,SorP!$B$1:$B$5661,0))))</f>
        <v/>
      </c>
      <c r="U656" s="169"/>
      <c r="V656" s="170" t="e">
        <f>IF(C656="",NA(),MATCH($B656&amp;$C656,'Smelter Look-up'!$J:$J,0))</f>
        <v>#N/A</v>
      </c>
      <c r="X656" s="171">
        <f t="shared" ca="1" si="33"/>
        <v>0</v>
      </c>
      <c r="AB656" s="171" t="str">
        <f t="shared" si="34"/>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5"/>
        <v/>
      </c>
      <c r="T657" s="156" t="str">
        <f ca="1">IF(B657="","",IF(ISERROR(MATCH($J657,SorP!$B$1:$B$5661,0)),"",INDIRECT("'SorP'!$A$"&amp;MATCH($J657,SorP!$B$1:$B$5661,0))))</f>
        <v/>
      </c>
      <c r="U657" s="169"/>
      <c r="V657" s="170" t="e">
        <f>IF(C657="",NA(),MATCH($B657&amp;$C657,'Smelter Look-up'!$J:$J,0))</f>
        <v>#N/A</v>
      </c>
      <c r="X657" s="171">
        <f t="shared" ca="1" si="33"/>
        <v>0</v>
      </c>
      <c r="AB657" s="171" t="str">
        <f t="shared" si="34"/>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5"/>
        <v/>
      </c>
      <c r="T658" s="156" t="str">
        <f ca="1">IF(B658="","",IF(ISERROR(MATCH($J658,SorP!$B$1:$B$5661,0)),"",INDIRECT("'SorP'!$A$"&amp;MATCH($J658,SorP!$B$1:$B$5661,0))))</f>
        <v/>
      </c>
      <c r="U658" s="169"/>
      <c r="V658" s="170" t="e">
        <f>IF(C658="",NA(),MATCH($B658&amp;$C658,'Smelter Look-up'!$J:$J,0))</f>
        <v>#N/A</v>
      </c>
      <c r="X658" s="171">
        <f t="shared" ca="1" si="33"/>
        <v>0</v>
      </c>
      <c r="AB658" s="171" t="str">
        <f t="shared" si="34"/>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5"/>
        <v/>
      </c>
      <c r="T659" s="156" t="str">
        <f ca="1">IF(B659="","",IF(ISERROR(MATCH($J659,SorP!$B$1:$B$5661,0)),"",INDIRECT("'SorP'!$A$"&amp;MATCH($J659,SorP!$B$1:$B$5661,0))))</f>
        <v/>
      </c>
      <c r="U659" s="169"/>
      <c r="V659" s="170" t="e">
        <f>IF(C659="",NA(),MATCH($B659&amp;$C659,'Smelter Look-up'!$J:$J,0))</f>
        <v>#N/A</v>
      </c>
      <c r="X659" s="171">
        <f t="shared" ca="1" si="33"/>
        <v>0</v>
      </c>
      <c r="AB659" s="171" t="str">
        <f t="shared" si="34"/>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5"/>
        <v/>
      </c>
      <c r="T660" s="156" t="str">
        <f ca="1">IF(B660="","",IF(ISERROR(MATCH($J660,SorP!$B$1:$B$5661,0)),"",INDIRECT("'SorP'!$A$"&amp;MATCH($J660,SorP!$B$1:$B$5661,0))))</f>
        <v/>
      </c>
      <c r="U660" s="169"/>
      <c r="V660" s="170" t="e">
        <f>IF(C660="",NA(),MATCH($B660&amp;$C660,'Smelter Look-up'!$J:$J,0))</f>
        <v>#N/A</v>
      </c>
      <c r="X660" s="171">
        <f t="shared" ca="1" si="33"/>
        <v>0</v>
      </c>
      <c r="AB660" s="171" t="str">
        <f t="shared" si="34"/>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5"/>
        <v/>
      </c>
      <c r="T661" s="156" t="str">
        <f ca="1">IF(B661="","",IF(ISERROR(MATCH($J661,SorP!$B$1:$B$5661,0)),"",INDIRECT("'SorP'!$A$"&amp;MATCH($J661,SorP!$B$1:$B$5661,0))))</f>
        <v/>
      </c>
      <c r="U661" s="169"/>
      <c r="V661" s="170" t="e">
        <f>IF(C661="",NA(),MATCH($B661&amp;$C661,'Smelter Look-up'!$J:$J,0))</f>
        <v>#N/A</v>
      </c>
      <c r="X661" s="171">
        <f t="shared" ca="1" si="33"/>
        <v>0</v>
      </c>
      <c r="AB661" s="171" t="str">
        <f t="shared" si="34"/>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5"/>
        <v/>
      </c>
      <c r="T662" s="156" t="str">
        <f ca="1">IF(B662="","",IF(ISERROR(MATCH($J662,SorP!$B$1:$B$5661,0)),"",INDIRECT("'SorP'!$A$"&amp;MATCH($J662,SorP!$B$1:$B$5661,0))))</f>
        <v/>
      </c>
      <c r="U662" s="169"/>
      <c r="V662" s="170" t="e">
        <f>IF(C662="",NA(),MATCH($B662&amp;$C662,'Smelter Look-up'!$J:$J,0))</f>
        <v>#N/A</v>
      </c>
      <c r="X662" s="171">
        <f t="shared" ca="1" si="33"/>
        <v>0</v>
      </c>
      <c r="AB662" s="171" t="str">
        <f t="shared" si="34"/>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5"/>
        <v/>
      </c>
      <c r="T663" s="156" t="str">
        <f ca="1">IF(B663="","",IF(ISERROR(MATCH($J663,SorP!$B$1:$B$5661,0)),"",INDIRECT("'SorP'!$A$"&amp;MATCH($J663,SorP!$B$1:$B$5661,0))))</f>
        <v/>
      </c>
      <c r="U663" s="169"/>
      <c r="V663" s="170" t="e">
        <f>IF(C663="",NA(),MATCH($B663&amp;$C663,'Smelter Look-up'!$J:$J,0))</f>
        <v>#N/A</v>
      </c>
      <c r="X663" s="171">
        <f t="shared" ca="1" si="33"/>
        <v>0</v>
      </c>
      <c r="AB663" s="171" t="str">
        <f t="shared" si="34"/>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5"/>
        <v/>
      </c>
      <c r="T664" s="156" t="str">
        <f ca="1">IF(B664="","",IF(ISERROR(MATCH($J664,SorP!$B$1:$B$5661,0)),"",INDIRECT("'SorP'!$A$"&amp;MATCH($J664,SorP!$B$1:$B$5661,0))))</f>
        <v/>
      </c>
      <c r="U664" s="169"/>
      <c r="V664" s="170" t="e">
        <f>IF(C664="",NA(),MATCH($B664&amp;$C664,'Smelter Look-up'!$J:$J,0))</f>
        <v>#N/A</v>
      </c>
      <c r="X664" s="171">
        <f t="shared" ca="1" si="33"/>
        <v>0</v>
      </c>
      <c r="AB664" s="171" t="str">
        <f t="shared" si="34"/>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5"/>
        <v/>
      </c>
      <c r="T665" s="156" t="str">
        <f ca="1">IF(B665="","",IF(ISERROR(MATCH($J665,SorP!$B$1:$B$5661,0)),"",INDIRECT("'SorP'!$A$"&amp;MATCH($J665,SorP!$B$1:$B$5661,0))))</f>
        <v/>
      </c>
      <c r="U665" s="169"/>
      <c r="V665" s="170" t="e">
        <f>IF(C665="",NA(),MATCH($B665&amp;$C665,'Smelter Look-up'!$J:$J,0))</f>
        <v>#N/A</v>
      </c>
      <c r="X665" s="171">
        <f t="shared" ca="1" si="33"/>
        <v>0</v>
      </c>
      <c r="AB665" s="171" t="str">
        <f t="shared" si="34"/>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5"/>
        <v/>
      </c>
      <c r="T666" s="156" t="str">
        <f ca="1">IF(B666="","",IF(ISERROR(MATCH($J666,SorP!$B$1:$B$5661,0)),"",INDIRECT("'SorP'!$A$"&amp;MATCH($J666,SorP!$B$1:$B$5661,0))))</f>
        <v/>
      </c>
      <c r="U666" s="169"/>
      <c r="V666" s="170" t="e">
        <f>IF(C666="",NA(),MATCH($B666&amp;$C666,'Smelter Look-up'!$J:$J,0))</f>
        <v>#N/A</v>
      </c>
      <c r="X666" s="171">
        <f t="shared" ca="1" si="33"/>
        <v>0</v>
      </c>
      <c r="AB666" s="171" t="str">
        <f t="shared" si="34"/>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5"/>
        <v/>
      </c>
      <c r="T667" s="156" t="str">
        <f ca="1">IF(B667="","",IF(ISERROR(MATCH($J667,SorP!$B$1:$B$5661,0)),"",INDIRECT("'SorP'!$A$"&amp;MATCH($J667,SorP!$B$1:$B$5661,0))))</f>
        <v/>
      </c>
      <c r="U667" s="169"/>
      <c r="V667" s="170" t="e">
        <f>IF(C667="",NA(),MATCH($B667&amp;$C667,'Smelter Look-up'!$J:$J,0))</f>
        <v>#N/A</v>
      </c>
      <c r="X667" s="171">
        <f t="shared" ca="1" si="33"/>
        <v>0</v>
      </c>
      <c r="AB667" s="171" t="str">
        <f t="shared" si="34"/>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5"/>
        <v/>
      </c>
      <c r="T668" s="156" t="str">
        <f ca="1">IF(B668="","",IF(ISERROR(MATCH($J668,SorP!$B$1:$B$5661,0)),"",INDIRECT("'SorP'!$A$"&amp;MATCH($J668,SorP!$B$1:$B$5661,0))))</f>
        <v/>
      </c>
      <c r="U668" s="169"/>
      <c r="V668" s="170" t="e">
        <f>IF(C668="",NA(),MATCH($B668&amp;$C668,'Smelter Look-up'!$J:$J,0))</f>
        <v>#N/A</v>
      </c>
      <c r="X668" s="171">
        <f t="shared" ca="1" si="33"/>
        <v>0</v>
      </c>
      <c r="AB668" s="171" t="str">
        <f t="shared" si="34"/>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5"/>
        <v/>
      </c>
      <c r="T669" s="156" t="str">
        <f ca="1">IF(B669="","",IF(ISERROR(MATCH($J669,SorP!$B$1:$B$5661,0)),"",INDIRECT("'SorP'!$A$"&amp;MATCH($J669,SorP!$B$1:$B$5661,0))))</f>
        <v/>
      </c>
      <c r="U669" s="169"/>
      <c r="V669" s="170" t="e">
        <f>IF(C669="",NA(),MATCH($B669&amp;$C669,'Smelter Look-up'!$J:$J,0))</f>
        <v>#N/A</v>
      </c>
      <c r="X669" s="171">
        <f t="shared" ca="1" si="33"/>
        <v>0</v>
      </c>
      <c r="AB669" s="171" t="str">
        <f t="shared" si="34"/>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5"/>
        <v/>
      </c>
      <c r="T670" s="156" t="str">
        <f ca="1">IF(B670="","",IF(ISERROR(MATCH($J670,SorP!$B$1:$B$5661,0)),"",INDIRECT("'SorP'!$A$"&amp;MATCH($J670,SorP!$B$1:$B$5661,0))))</f>
        <v/>
      </c>
      <c r="U670" s="169"/>
      <c r="V670" s="170" t="e">
        <f>IF(C670="",NA(),MATCH($B670&amp;$C670,'Smelter Look-up'!$J:$J,0))</f>
        <v>#N/A</v>
      </c>
      <c r="X670" s="171">
        <f t="shared" ca="1" si="33"/>
        <v>0</v>
      </c>
      <c r="AB670" s="171" t="str">
        <f t="shared" si="34"/>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5"/>
        <v/>
      </c>
      <c r="T671" s="156" t="str">
        <f ca="1">IF(B671="","",IF(ISERROR(MATCH($J671,SorP!$B$1:$B$5661,0)),"",INDIRECT("'SorP'!$A$"&amp;MATCH($J671,SorP!$B$1:$B$5661,0))))</f>
        <v/>
      </c>
      <c r="U671" s="169"/>
      <c r="V671" s="170" t="e">
        <f>IF(C671="",NA(),MATCH($B671&amp;$C671,'Smelter Look-up'!$J:$J,0))</f>
        <v>#N/A</v>
      </c>
      <c r="X671" s="171">
        <f t="shared" ca="1" si="33"/>
        <v>0</v>
      </c>
      <c r="AB671" s="171" t="str">
        <f t="shared" si="34"/>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5"/>
        <v/>
      </c>
      <c r="T672" s="156" t="str">
        <f ca="1">IF(B672="","",IF(ISERROR(MATCH($J672,SorP!$B$1:$B$5661,0)),"",INDIRECT("'SorP'!$A$"&amp;MATCH($J672,SorP!$B$1:$B$5661,0))))</f>
        <v/>
      </c>
      <c r="U672" s="169"/>
      <c r="V672" s="170" t="e">
        <f>IF(C672="",NA(),MATCH($B672&amp;$C672,'Smelter Look-up'!$J:$J,0))</f>
        <v>#N/A</v>
      </c>
      <c r="X672" s="171">
        <f t="shared" ca="1" si="33"/>
        <v>0</v>
      </c>
      <c r="AB672" s="171" t="str">
        <f t="shared" si="34"/>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5"/>
        <v/>
      </c>
      <c r="T673" s="156" t="str">
        <f ca="1">IF(B673="","",IF(ISERROR(MATCH($J673,SorP!$B$1:$B$5661,0)),"",INDIRECT("'SorP'!$A$"&amp;MATCH($J673,SorP!$B$1:$B$5661,0))))</f>
        <v/>
      </c>
      <c r="U673" s="169"/>
      <c r="V673" s="170" t="e">
        <f>IF(C673="",NA(),MATCH($B673&amp;$C673,'Smelter Look-up'!$J:$J,0))</f>
        <v>#N/A</v>
      </c>
      <c r="X673" s="171">
        <f t="shared" ca="1" si="33"/>
        <v>0</v>
      </c>
      <c r="AB673" s="171" t="str">
        <f t="shared" si="34"/>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5"/>
        <v/>
      </c>
      <c r="T674" s="156" t="str">
        <f ca="1">IF(B674="","",IF(ISERROR(MATCH($J674,SorP!$B$1:$B$5661,0)),"",INDIRECT("'SorP'!$A$"&amp;MATCH($J674,SorP!$B$1:$B$5661,0))))</f>
        <v/>
      </c>
      <c r="U674" s="169"/>
      <c r="V674" s="170" t="e">
        <f>IF(C674="",NA(),MATCH($B674&amp;$C674,'Smelter Look-up'!$J:$J,0))</f>
        <v>#N/A</v>
      </c>
      <c r="X674" s="171">
        <f t="shared" ca="1" si="33"/>
        <v>0</v>
      </c>
      <c r="AB674" s="171" t="str">
        <f t="shared" si="34"/>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5"/>
        <v/>
      </c>
      <c r="T675" s="156" t="str">
        <f ca="1">IF(B675="","",IF(ISERROR(MATCH($J675,SorP!$B$1:$B$5661,0)),"",INDIRECT("'SorP'!$A$"&amp;MATCH($J675,SorP!$B$1:$B$5661,0))))</f>
        <v/>
      </c>
      <c r="U675" s="169"/>
      <c r="V675" s="170" t="e">
        <f>IF(C675="",NA(),MATCH($B675&amp;$C675,'Smelter Look-up'!$J:$J,0))</f>
        <v>#N/A</v>
      </c>
      <c r="X675" s="171">
        <f t="shared" ca="1" si="33"/>
        <v>0</v>
      </c>
      <c r="AB675" s="171" t="str">
        <f t="shared" si="34"/>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5"/>
        <v/>
      </c>
      <c r="T676" s="156" t="str">
        <f ca="1">IF(B676="","",IF(ISERROR(MATCH($J676,SorP!$B$1:$B$5661,0)),"",INDIRECT("'SorP'!$A$"&amp;MATCH($J676,SorP!$B$1:$B$5661,0))))</f>
        <v/>
      </c>
      <c r="U676" s="169"/>
      <c r="V676" s="170" t="e">
        <f>IF(C676="",NA(),MATCH($B676&amp;$C676,'Smelter Look-up'!$J:$J,0))</f>
        <v>#N/A</v>
      </c>
      <c r="X676" s="171">
        <f t="shared" ca="1" si="33"/>
        <v>0</v>
      </c>
      <c r="AB676" s="171" t="str">
        <f t="shared" si="34"/>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5"/>
        <v/>
      </c>
      <c r="T677" s="156" t="str">
        <f ca="1">IF(B677="","",IF(ISERROR(MATCH($J677,SorP!$B$1:$B$5661,0)),"",INDIRECT("'SorP'!$A$"&amp;MATCH($J677,SorP!$B$1:$B$5661,0))))</f>
        <v/>
      </c>
      <c r="U677" s="169"/>
      <c r="V677" s="170" t="e">
        <f>IF(C677="",NA(),MATCH($B677&amp;$C677,'Smelter Look-up'!$J:$J,0))</f>
        <v>#N/A</v>
      </c>
      <c r="X677" s="171">
        <f t="shared" ca="1" si="33"/>
        <v>0</v>
      </c>
      <c r="AB677" s="171" t="str">
        <f t="shared" si="34"/>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5"/>
        <v/>
      </c>
      <c r="T678" s="156" t="str">
        <f ca="1">IF(B678="","",IF(ISERROR(MATCH($J678,SorP!$B$1:$B$5661,0)),"",INDIRECT("'SorP'!$A$"&amp;MATCH($J678,SorP!$B$1:$B$5661,0))))</f>
        <v/>
      </c>
      <c r="U678" s="169"/>
      <c r="V678" s="170" t="e">
        <f>IF(C678="",NA(),MATCH($B678&amp;$C678,'Smelter Look-up'!$J:$J,0))</f>
        <v>#N/A</v>
      </c>
      <c r="X678" s="171">
        <f t="shared" ca="1" si="33"/>
        <v>0</v>
      </c>
      <c r="AB678" s="171" t="str">
        <f t="shared" si="34"/>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5"/>
        <v/>
      </c>
      <c r="T679" s="156" t="str">
        <f ca="1">IF(B679="","",IF(ISERROR(MATCH($J679,SorP!$B$1:$B$5661,0)),"",INDIRECT("'SorP'!$A$"&amp;MATCH($J679,SorP!$B$1:$B$5661,0))))</f>
        <v/>
      </c>
      <c r="U679" s="169"/>
      <c r="V679" s="170" t="e">
        <f>IF(C679="",NA(),MATCH($B679&amp;$C679,'Smelter Look-up'!$J:$J,0))</f>
        <v>#N/A</v>
      </c>
      <c r="X679" s="171">
        <f t="shared" ca="1" si="33"/>
        <v>0</v>
      </c>
      <c r="AB679" s="171" t="str">
        <f t="shared" si="34"/>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5"/>
        <v/>
      </c>
      <c r="T680" s="156" t="str">
        <f ca="1">IF(B680="","",IF(ISERROR(MATCH($J680,SorP!$B$1:$B$5661,0)),"",INDIRECT("'SorP'!$A$"&amp;MATCH($J680,SorP!$B$1:$B$5661,0))))</f>
        <v/>
      </c>
      <c r="U680" s="169"/>
      <c r="V680" s="170" t="e">
        <f>IF(C680="",NA(),MATCH($B680&amp;$C680,'Smelter Look-up'!$J:$J,0))</f>
        <v>#N/A</v>
      </c>
      <c r="X680" s="171">
        <f t="shared" ca="1" si="33"/>
        <v>0</v>
      </c>
      <c r="AB680" s="171" t="str">
        <f t="shared" si="34"/>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5"/>
        <v/>
      </c>
      <c r="T681" s="156" t="str">
        <f ca="1">IF(B681="","",IF(ISERROR(MATCH($J681,SorP!$B$1:$B$5661,0)),"",INDIRECT("'SorP'!$A$"&amp;MATCH($J681,SorP!$B$1:$B$5661,0))))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5"/>
        <v/>
      </c>
      <c r="T682" s="156" t="str">
        <f ca="1">IF(B682="","",IF(ISERROR(MATCH($J682,SorP!$B$1:$B$5661,0)),"",INDIRECT("'SorP'!$A$"&amp;MATCH($J682,SorP!$B$1:$B$5661,0))))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5"/>
        <v/>
      </c>
      <c r="T683" s="156" t="str">
        <f ca="1">IF(B683="","",IF(ISERROR(MATCH($J683,SorP!$B$1:$B$5661,0)),"",INDIRECT("'SorP'!$A$"&amp;MATCH($J683,SorP!$B$1:$B$5661,0))))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5"/>
        <v/>
      </c>
      <c r="T684" s="156" t="str">
        <f ca="1">IF(B684="","",IF(ISERROR(MATCH($J684,SorP!$B$1:$B$5661,0)),"",INDIRECT("'SorP'!$A$"&amp;MATCH($J684,SorP!$B$1:$B$5661,0))))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5"/>
        <v/>
      </c>
      <c r="T685" s="156" t="str">
        <f ca="1">IF(B685="","",IF(ISERROR(MATCH($J685,SorP!$B$1:$B$5661,0)),"",INDIRECT("'SorP'!$A$"&amp;MATCH($J685,SorP!$B$1:$B$5661,0))))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5"/>
        <v/>
      </c>
      <c r="T686" s="156" t="str">
        <f ca="1">IF(B686="","",IF(ISERROR(MATCH($J686,SorP!$B$1:$B$5661,0)),"",INDIRECT("'SorP'!$A$"&amp;MATCH($J686,SorP!$B$1:$B$5661,0))))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5"/>
        <v/>
      </c>
      <c r="T687" s="156" t="str">
        <f ca="1">IF(B687="","",IF(ISERROR(MATCH($J687,SorP!$B$1:$B$5661,0)),"",INDIRECT("'SorP'!$A$"&amp;MATCH($J687,SorP!$B$1:$B$5661,0))))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5"/>
        <v/>
      </c>
      <c r="T688" s="156" t="str">
        <f ca="1">IF(B688="","",IF(ISERROR(MATCH($J688,SorP!$B$1:$B$5661,0)),"",INDIRECT("'SorP'!$A$"&amp;MATCH($J688,SorP!$B$1:$B$5661,0))))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5"/>
        <v/>
      </c>
      <c r="T689" s="156" t="str">
        <f ca="1">IF(B689="","",IF(ISERROR(MATCH($J689,SorP!$B$1:$B$5661,0)),"",INDIRECT("'SorP'!$A$"&amp;MATCH($J689,SorP!$B$1:$B$5661,0))))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5"/>
        <v/>
      </c>
      <c r="T690" s="156" t="str">
        <f ca="1">IF(B690="","",IF(ISERROR(MATCH($J690,SorP!$B$1:$B$5661,0)),"",INDIRECT("'SorP'!$A$"&amp;MATCH($J690,SorP!$B$1:$B$5661,0))))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5"/>
        <v/>
      </c>
      <c r="T691" s="156" t="str">
        <f ca="1">IF(B691="","",IF(ISERROR(MATCH($J691,SorP!$B$1:$B$5661,0)),"",INDIRECT("'SorP'!$A$"&amp;MATCH($J691,SorP!$B$1:$B$5661,0))))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5"/>
        <v/>
      </c>
      <c r="T692" s="156" t="str">
        <f ca="1">IF(B692="","",IF(ISERROR(MATCH($J692,SorP!$B$1:$B$5661,0)),"",INDIRECT("'SorP'!$A$"&amp;MATCH($J692,SorP!$B$1:$B$5661,0))))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5"/>
        <v/>
      </c>
      <c r="T693" s="156" t="str">
        <f ca="1">IF(B693="","",IF(ISERROR(MATCH($J693,SorP!$B$1:$B$5661,0)),"",INDIRECT("'SorP'!$A$"&amp;MATCH($J693,SorP!$B$1:$B$5661,0))))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5"/>
        <v/>
      </c>
      <c r="T694" s="156" t="str">
        <f ca="1">IF(B694="","",IF(ISERROR(MATCH($J694,SorP!$B$1:$B$5661,0)),"",INDIRECT("'SorP'!$A$"&amp;MATCH($J694,SorP!$B$1:$B$5661,0))))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IF(B695="","",IF(ISERROR(MATCH($J695,SorP!$B$1:$B$5661,0)),"",INDIRECT("'SorP'!$A$"&amp;MATCH($J695,SorP!$B$1:$B$5661,0))))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IF(B696="","",IF(ISERROR(MATCH($J696,SorP!$B$1:$B$5661,0)),"",INDIRECT("'SorP'!$A$"&amp;MATCH($J696,SorP!$B$1:$B$5661,0))))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IF(B697="","",IF(ISERROR(MATCH($J697,SorP!$B$1:$B$5661,0)),"",INDIRECT("'SorP'!$A$"&amp;MATCH($J697,SorP!$B$1:$B$5661,0))))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ref="X703:X766" ca="1" si="36">IF(AND(C703="Smelter not listed",OR(LEN(D703)=0,LEN(E703)=0)),1,0)</f>
        <v>0</v>
      </c>
      <c r="AB703" s="171" t="str">
        <f t="shared" ref="AB703:AB766" si="37">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8">IF(B704="","",IF(ISERROR(MATCH($E704,CL,0)),"Unknown",INDIRECT("'C'!$A$"&amp;MATCH($E704,CL,0)+1)))</f>
        <v/>
      </c>
      <c r="T704" s="156" t="str">
        <f ca="1">IF(B704="","",IF(ISERROR(MATCH($J704,SorP!$B$1:$B$5661,0)),"",INDIRECT("'SorP'!$A$"&amp;MATCH($J704,SorP!$B$1:$B$5661,0))))</f>
        <v/>
      </c>
      <c r="U704" s="169"/>
      <c r="V704" s="170" t="e">
        <f>IF(C704="",NA(),MATCH($B704&amp;$C704,'Smelter Look-up'!$J:$J,0))</f>
        <v>#N/A</v>
      </c>
      <c r="X704" s="171">
        <f t="shared" ca="1" si="36"/>
        <v>0</v>
      </c>
      <c r="AB704" s="171" t="str">
        <f t="shared" si="37"/>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8"/>
        <v/>
      </c>
      <c r="T705" s="156" t="str">
        <f ca="1">IF(B705="","",IF(ISERROR(MATCH($J705,SorP!$B$1:$B$5661,0)),"",INDIRECT("'SorP'!$A$"&amp;MATCH($J705,SorP!$B$1:$B$5661,0))))</f>
        <v/>
      </c>
      <c r="U705" s="169"/>
      <c r="V705" s="170" t="e">
        <f>IF(C705="",NA(),MATCH($B705&amp;$C705,'Smelter Look-up'!$J:$J,0))</f>
        <v>#N/A</v>
      </c>
      <c r="X705" s="171">
        <f t="shared" ca="1" si="36"/>
        <v>0</v>
      </c>
      <c r="AB705" s="171" t="str">
        <f t="shared" si="37"/>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8"/>
        <v/>
      </c>
      <c r="T706" s="156" t="str">
        <f ca="1">IF(B706="","",IF(ISERROR(MATCH($J706,SorP!$B$1:$B$5661,0)),"",INDIRECT("'SorP'!$A$"&amp;MATCH($J706,SorP!$B$1:$B$5661,0))))</f>
        <v/>
      </c>
      <c r="U706" s="169"/>
      <c r="V706" s="170" t="e">
        <f>IF(C706="",NA(),MATCH($B706&amp;$C706,'Smelter Look-up'!$J:$J,0))</f>
        <v>#N/A</v>
      </c>
      <c r="X706" s="171">
        <f t="shared" ca="1" si="36"/>
        <v>0</v>
      </c>
      <c r="AB706" s="171" t="str">
        <f t="shared" si="37"/>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8"/>
        <v/>
      </c>
      <c r="T707" s="156" t="str">
        <f ca="1">IF(B707="","",IF(ISERROR(MATCH($J707,SorP!$B$1:$B$5661,0)),"",INDIRECT("'SorP'!$A$"&amp;MATCH($J707,SorP!$B$1:$B$5661,0))))</f>
        <v/>
      </c>
      <c r="U707" s="169"/>
      <c r="V707" s="170" t="e">
        <f>IF(C707="",NA(),MATCH($B707&amp;$C707,'Smelter Look-up'!$J:$J,0))</f>
        <v>#N/A</v>
      </c>
      <c r="X707" s="171">
        <f t="shared" ca="1" si="36"/>
        <v>0</v>
      </c>
      <c r="AB707" s="171" t="str">
        <f t="shared" si="37"/>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8"/>
        <v/>
      </c>
      <c r="T708" s="156" t="str">
        <f ca="1">IF(B708="","",IF(ISERROR(MATCH($J708,SorP!$B$1:$B$5661,0)),"",INDIRECT("'SorP'!$A$"&amp;MATCH($J708,SorP!$B$1:$B$5661,0))))</f>
        <v/>
      </c>
      <c r="U708" s="169"/>
      <c r="V708" s="170" t="e">
        <f>IF(C708="",NA(),MATCH($B708&amp;$C708,'Smelter Look-up'!$J:$J,0))</f>
        <v>#N/A</v>
      </c>
      <c r="X708" s="171">
        <f t="shared" ca="1" si="36"/>
        <v>0</v>
      </c>
      <c r="AB708" s="171" t="str">
        <f t="shared" si="37"/>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8"/>
        <v/>
      </c>
      <c r="T709" s="156" t="str">
        <f ca="1">IF(B709="","",IF(ISERROR(MATCH($J709,SorP!$B$1:$B$5661,0)),"",INDIRECT("'SorP'!$A$"&amp;MATCH($J709,SorP!$B$1:$B$5661,0))))</f>
        <v/>
      </c>
      <c r="U709" s="169"/>
      <c r="V709" s="170" t="e">
        <f>IF(C709="",NA(),MATCH($B709&amp;$C709,'Smelter Look-up'!$J:$J,0))</f>
        <v>#N/A</v>
      </c>
      <c r="X709" s="171">
        <f t="shared" ca="1" si="36"/>
        <v>0</v>
      </c>
      <c r="AB709" s="171" t="str">
        <f t="shared" si="37"/>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8"/>
        <v/>
      </c>
      <c r="T710" s="156" t="str">
        <f ca="1">IF(B710="","",IF(ISERROR(MATCH($J710,SorP!$B$1:$B$5661,0)),"",INDIRECT("'SorP'!$A$"&amp;MATCH($J710,SorP!$B$1:$B$5661,0))))</f>
        <v/>
      </c>
      <c r="U710" s="169"/>
      <c r="V710" s="170" t="e">
        <f>IF(C710="",NA(),MATCH($B710&amp;$C710,'Smelter Look-up'!$J:$J,0))</f>
        <v>#N/A</v>
      </c>
      <c r="X710" s="171">
        <f t="shared" ca="1" si="36"/>
        <v>0</v>
      </c>
      <c r="AB710" s="171" t="str">
        <f t="shared" si="37"/>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8"/>
        <v/>
      </c>
      <c r="T711" s="156" t="str">
        <f ca="1">IF(B711="","",IF(ISERROR(MATCH($J711,SorP!$B$1:$B$5661,0)),"",INDIRECT("'SorP'!$A$"&amp;MATCH($J711,SorP!$B$1:$B$5661,0))))</f>
        <v/>
      </c>
      <c r="U711" s="169"/>
      <c r="V711" s="170" t="e">
        <f>IF(C711="",NA(),MATCH($B711&amp;$C711,'Smelter Look-up'!$J:$J,0))</f>
        <v>#N/A</v>
      </c>
      <c r="X711" s="171">
        <f t="shared" ca="1" si="36"/>
        <v>0</v>
      </c>
      <c r="AB711" s="171" t="str">
        <f t="shared" si="37"/>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8"/>
        <v/>
      </c>
      <c r="T712" s="156" t="str">
        <f ca="1">IF(B712="","",IF(ISERROR(MATCH($J712,SorP!$B$1:$B$5661,0)),"",INDIRECT("'SorP'!$A$"&amp;MATCH($J712,SorP!$B$1:$B$5661,0))))</f>
        <v/>
      </c>
      <c r="U712" s="169"/>
      <c r="V712" s="170" t="e">
        <f>IF(C712="",NA(),MATCH($B712&amp;$C712,'Smelter Look-up'!$J:$J,0))</f>
        <v>#N/A</v>
      </c>
      <c r="X712" s="171">
        <f t="shared" ca="1" si="36"/>
        <v>0</v>
      </c>
      <c r="AB712" s="171" t="str">
        <f t="shared" si="37"/>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8"/>
        <v/>
      </c>
      <c r="T713" s="156" t="str">
        <f ca="1">IF(B713="","",IF(ISERROR(MATCH($J713,SorP!$B$1:$B$5661,0)),"",INDIRECT("'SorP'!$A$"&amp;MATCH($J713,SorP!$B$1:$B$5661,0))))</f>
        <v/>
      </c>
      <c r="U713" s="169"/>
      <c r="V713" s="170" t="e">
        <f>IF(C713="",NA(),MATCH($B713&amp;$C713,'Smelter Look-up'!$J:$J,0))</f>
        <v>#N/A</v>
      </c>
      <c r="X713" s="171">
        <f t="shared" ca="1" si="36"/>
        <v>0</v>
      </c>
      <c r="AB713" s="171" t="str">
        <f t="shared" si="37"/>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8"/>
        <v/>
      </c>
      <c r="T714" s="156" t="str">
        <f ca="1">IF(B714="","",IF(ISERROR(MATCH($J714,SorP!$B$1:$B$5661,0)),"",INDIRECT("'SorP'!$A$"&amp;MATCH($J714,SorP!$B$1:$B$5661,0))))</f>
        <v/>
      </c>
      <c r="U714" s="169"/>
      <c r="V714" s="170" t="e">
        <f>IF(C714="",NA(),MATCH($B714&amp;$C714,'Smelter Look-up'!$J:$J,0))</f>
        <v>#N/A</v>
      </c>
      <c r="X714" s="171">
        <f t="shared" ca="1" si="36"/>
        <v>0</v>
      </c>
      <c r="AB714" s="171" t="str">
        <f t="shared" si="37"/>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8"/>
        <v/>
      </c>
      <c r="T715" s="156" t="str">
        <f ca="1">IF(B715="","",IF(ISERROR(MATCH($J715,SorP!$B$1:$B$5661,0)),"",INDIRECT("'SorP'!$A$"&amp;MATCH($J715,SorP!$B$1:$B$5661,0))))</f>
        <v/>
      </c>
      <c r="U715" s="169"/>
      <c r="V715" s="170" t="e">
        <f>IF(C715="",NA(),MATCH($B715&amp;$C715,'Smelter Look-up'!$J:$J,0))</f>
        <v>#N/A</v>
      </c>
      <c r="X715" s="171">
        <f t="shared" ca="1" si="36"/>
        <v>0</v>
      </c>
      <c r="AB715" s="171" t="str">
        <f t="shared" si="37"/>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8"/>
        <v/>
      </c>
      <c r="T716" s="156" t="str">
        <f ca="1">IF(B716="","",IF(ISERROR(MATCH($J716,SorP!$B$1:$B$5661,0)),"",INDIRECT("'SorP'!$A$"&amp;MATCH($J716,SorP!$B$1:$B$5661,0))))</f>
        <v/>
      </c>
      <c r="U716" s="169"/>
      <c r="V716" s="170" t="e">
        <f>IF(C716="",NA(),MATCH($B716&amp;$C716,'Smelter Look-up'!$J:$J,0))</f>
        <v>#N/A</v>
      </c>
      <c r="X716" s="171">
        <f t="shared" ca="1" si="36"/>
        <v>0</v>
      </c>
      <c r="AB716" s="171" t="str">
        <f t="shared" si="37"/>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8"/>
        <v/>
      </c>
      <c r="T717" s="156" t="str">
        <f ca="1">IF(B717="","",IF(ISERROR(MATCH($J717,SorP!$B$1:$B$5661,0)),"",INDIRECT("'SorP'!$A$"&amp;MATCH($J717,SorP!$B$1:$B$5661,0))))</f>
        <v/>
      </c>
      <c r="U717" s="169"/>
      <c r="V717" s="170" t="e">
        <f>IF(C717="",NA(),MATCH($B717&amp;$C717,'Smelter Look-up'!$J:$J,0))</f>
        <v>#N/A</v>
      </c>
      <c r="X717" s="171">
        <f t="shared" ca="1" si="36"/>
        <v>0</v>
      </c>
      <c r="AB717" s="171" t="str">
        <f t="shared" si="37"/>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8"/>
        <v/>
      </c>
      <c r="T718" s="156" t="str">
        <f ca="1">IF(B718="","",IF(ISERROR(MATCH($J718,SorP!$B$1:$B$5661,0)),"",INDIRECT("'SorP'!$A$"&amp;MATCH($J718,SorP!$B$1:$B$5661,0))))</f>
        <v/>
      </c>
      <c r="U718" s="169"/>
      <c r="V718" s="170" t="e">
        <f>IF(C718="",NA(),MATCH($B718&amp;$C718,'Smelter Look-up'!$J:$J,0))</f>
        <v>#N/A</v>
      </c>
      <c r="X718" s="171">
        <f t="shared" ca="1" si="36"/>
        <v>0</v>
      </c>
      <c r="AB718" s="171" t="str">
        <f t="shared" si="37"/>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8"/>
        <v/>
      </c>
      <c r="T719" s="156" t="str">
        <f ca="1">IF(B719="","",IF(ISERROR(MATCH($J719,SorP!$B$1:$B$5661,0)),"",INDIRECT("'SorP'!$A$"&amp;MATCH($J719,SorP!$B$1:$B$5661,0))))</f>
        <v/>
      </c>
      <c r="U719" s="169"/>
      <c r="V719" s="170" t="e">
        <f>IF(C719="",NA(),MATCH($B719&amp;$C719,'Smelter Look-up'!$J:$J,0))</f>
        <v>#N/A</v>
      </c>
      <c r="X719" s="171">
        <f t="shared" ca="1" si="36"/>
        <v>0</v>
      </c>
      <c r="AB719" s="171" t="str">
        <f t="shared" si="37"/>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8"/>
        <v/>
      </c>
      <c r="T720" s="156" t="str">
        <f ca="1">IF(B720="","",IF(ISERROR(MATCH($J720,SorP!$B$1:$B$5661,0)),"",INDIRECT("'SorP'!$A$"&amp;MATCH($J720,SorP!$B$1:$B$5661,0))))</f>
        <v/>
      </c>
      <c r="U720" s="169"/>
      <c r="V720" s="170" t="e">
        <f>IF(C720="",NA(),MATCH($B720&amp;$C720,'Smelter Look-up'!$J:$J,0))</f>
        <v>#N/A</v>
      </c>
      <c r="X720" s="171">
        <f t="shared" ca="1" si="36"/>
        <v>0</v>
      </c>
      <c r="AB720" s="171" t="str">
        <f t="shared" si="37"/>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8"/>
        <v/>
      </c>
      <c r="T721" s="156" t="str">
        <f ca="1">IF(B721="","",IF(ISERROR(MATCH($J721,SorP!$B$1:$B$5661,0)),"",INDIRECT("'SorP'!$A$"&amp;MATCH($J721,SorP!$B$1:$B$5661,0))))</f>
        <v/>
      </c>
      <c r="U721" s="169"/>
      <c r="V721" s="170" t="e">
        <f>IF(C721="",NA(),MATCH($B721&amp;$C721,'Smelter Look-up'!$J:$J,0))</f>
        <v>#N/A</v>
      </c>
      <c r="X721" s="171">
        <f t="shared" ca="1" si="36"/>
        <v>0</v>
      </c>
      <c r="AB721" s="171" t="str">
        <f t="shared" si="37"/>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8"/>
        <v/>
      </c>
      <c r="T722" s="156" t="str">
        <f ca="1">IF(B722="","",IF(ISERROR(MATCH($J722,SorP!$B$1:$B$5661,0)),"",INDIRECT("'SorP'!$A$"&amp;MATCH($J722,SorP!$B$1:$B$5661,0))))</f>
        <v/>
      </c>
      <c r="U722" s="169"/>
      <c r="V722" s="170" t="e">
        <f>IF(C722="",NA(),MATCH($B722&amp;$C722,'Smelter Look-up'!$J:$J,0))</f>
        <v>#N/A</v>
      </c>
      <c r="X722" s="171">
        <f t="shared" ca="1" si="36"/>
        <v>0</v>
      </c>
      <c r="AB722" s="171" t="str">
        <f t="shared" si="37"/>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8"/>
        <v/>
      </c>
      <c r="T723" s="156" t="str">
        <f ca="1">IF(B723="","",IF(ISERROR(MATCH($J723,SorP!$B$1:$B$5661,0)),"",INDIRECT("'SorP'!$A$"&amp;MATCH($J723,SorP!$B$1:$B$5661,0))))</f>
        <v/>
      </c>
      <c r="U723" s="169"/>
      <c r="V723" s="170" t="e">
        <f>IF(C723="",NA(),MATCH($B723&amp;$C723,'Smelter Look-up'!$J:$J,0))</f>
        <v>#N/A</v>
      </c>
      <c r="X723" s="171">
        <f t="shared" ca="1" si="36"/>
        <v>0</v>
      </c>
      <c r="AB723" s="171" t="str">
        <f t="shared" si="37"/>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8"/>
        <v/>
      </c>
      <c r="T724" s="156" t="str">
        <f ca="1">IF(B724="","",IF(ISERROR(MATCH($J724,SorP!$B$1:$B$5661,0)),"",INDIRECT("'SorP'!$A$"&amp;MATCH($J724,SorP!$B$1:$B$5661,0))))</f>
        <v/>
      </c>
      <c r="U724" s="169"/>
      <c r="V724" s="170" t="e">
        <f>IF(C724="",NA(),MATCH($B724&amp;$C724,'Smelter Look-up'!$J:$J,0))</f>
        <v>#N/A</v>
      </c>
      <c r="X724" s="171">
        <f t="shared" ca="1" si="36"/>
        <v>0</v>
      </c>
      <c r="AB724" s="171" t="str">
        <f t="shared" si="37"/>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8"/>
        <v/>
      </c>
      <c r="T725" s="156" t="str">
        <f ca="1">IF(B725="","",IF(ISERROR(MATCH($J725,SorP!$B$1:$B$5661,0)),"",INDIRECT("'SorP'!$A$"&amp;MATCH($J725,SorP!$B$1:$B$5661,0))))</f>
        <v/>
      </c>
      <c r="U725" s="169"/>
      <c r="V725" s="170" t="e">
        <f>IF(C725="",NA(),MATCH($B725&amp;$C725,'Smelter Look-up'!$J:$J,0))</f>
        <v>#N/A</v>
      </c>
      <c r="X725" s="171">
        <f t="shared" ca="1" si="36"/>
        <v>0</v>
      </c>
      <c r="AB725" s="171" t="str">
        <f t="shared" si="37"/>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8"/>
        <v/>
      </c>
      <c r="T726" s="156" t="str">
        <f ca="1">IF(B726="","",IF(ISERROR(MATCH($J726,SorP!$B$1:$B$5661,0)),"",INDIRECT("'SorP'!$A$"&amp;MATCH($J726,SorP!$B$1:$B$5661,0))))</f>
        <v/>
      </c>
      <c r="U726" s="169"/>
      <c r="V726" s="170" t="e">
        <f>IF(C726="",NA(),MATCH($B726&amp;$C726,'Smelter Look-up'!$J:$J,0))</f>
        <v>#N/A</v>
      </c>
      <c r="X726" s="171">
        <f t="shared" ca="1" si="36"/>
        <v>0</v>
      </c>
      <c r="AB726" s="171" t="str">
        <f t="shared" si="37"/>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8"/>
        <v/>
      </c>
      <c r="T727" s="156" t="str">
        <f ca="1">IF(B727="","",IF(ISERROR(MATCH($J727,SorP!$B$1:$B$5661,0)),"",INDIRECT("'SorP'!$A$"&amp;MATCH($J727,SorP!$B$1:$B$5661,0))))</f>
        <v/>
      </c>
      <c r="U727" s="169"/>
      <c r="V727" s="170" t="e">
        <f>IF(C727="",NA(),MATCH($B727&amp;$C727,'Smelter Look-up'!$J:$J,0))</f>
        <v>#N/A</v>
      </c>
      <c r="X727" s="171">
        <f t="shared" ca="1" si="36"/>
        <v>0</v>
      </c>
      <c r="AB727" s="171" t="str">
        <f t="shared" si="37"/>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8"/>
        <v/>
      </c>
      <c r="T728" s="156" t="str">
        <f ca="1">IF(B728="","",IF(ISERROR(MATCH($J728,SorP!$B$1:$B$5661,0)),"",INDIRECT("'SorP'!$A$"&amp;MATCH($J728,SorP!$B$1:$B$5661,0))))</f>
        <v/>
      </c>
      <c r="U728" s="169"/>
      <c r="V728" s="170" t="e">
        <f>IF(C728="",NA(),MATCH($B728&amp;$C728,'Smelter Look-up'!$J:$J,0))</f>
        <v>#N/A</v>
      </c>
      <c r="X728" s="171">
        <f t="shared" ca="1" si="36"/>
        <v>0</v>
      </c>
      <c r="AB728" s="171" t="str">
        <f t="shared" si="37"/>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8"/>
        <v/>
      </c>
      <c r="T729" s="156" t="str">
        <f ca="1">IF(B729="","",IF(ISERROR(MATCH($J729,SorP!$B$1:$B$5661,0)),"",INDIRECT("'SorP'!$A$"&amp;MATCH($J729,SorP!$B$1:$B$5661,0))))</f>
        <v/>
      </c>
      <c r="U729" s="169"/>
      <c r="V729" s="170" t="e">
        <f>IF(C729="",NA(),MATCH($B729&amp;$C729,'Smelter Look-up'!$J:$J,0))</f>
        <v>#N/A</v>
      </c>
      <c r="X729" s="171">
        <f t="shared" ca="1" si="36"/>
        <v>0</v>
      </c>
      <c r="AB729" s="171" t="str">
        <f t="shared" si="37"/>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8"/>
        <v/>
      </c>
      <c r="T730" s="156" t="str">
        <f ca="1">IF(B730="","",IF(ISERROR(MATCH($J730,SorP!$B$1:$B$5661,0)),"",INDIRECT("'SorP'!$A$"&amp;MATCH($J730,SorP!$B$1:$B$5661,0))))</f>
        <v/>
      </c>
      <c r="U730" s="169"/>
      <c r="V730" s="170" t="e">
        <f>IF(C730="",NA(),MATCH($B730&amp;$C730,'Smelter Look-up'!$J:$J,0))</f>
        <v>#N/A</v>
      </c>
      <c r="X730" s="171">
        <f t="shared" ca="1" si="36"/>
        <v>0</v>
      </c>
      <c r="AB730" s="171" t="str">
        <f t="shared" si="37"/>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8"/>
        <v/>
      </c>
      <c r="T731" s="156" t="str">
        <f ca="1">IF(B731="","",IF(ISERROR(MATCH($J731,SorP!$B$1:$B$5661,0)),"",INDIRECT("'SorP'!$A$"&amp;MATCH($J731,SorP!$B$1:$B$5661,0))))</f>
        <v/>
      </c>
      <c r="U731" s="169"/>
      <c r="V731" s="170" t="e">
        <f>IF(C731="",NA(),MATCH($B731&amp;$C731,'Smelter Look-up'!$J:$J,0))</f>
        <v>#N/A</v>
      </c>
      <c r="X731" s="171">
        <f t="shared" ca="1" si="36"/>
        <v>0</v>
      </c>
      <c r="AB731" s="171" t="str">
        <f t="shared" si="37"/>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8"/>
        <v/>
      </c>
      <c r="T732" s="156" t="str">
        <f ca="1">IF(B732="","",IF(ISERROR(MATCH($J732,SorP!$B$1:$B$5661,0)),"",INDIRECT("'SorP'!$A$"&amp;MATCH($J732,SorP!$B$1:$B$5661,0))))</f>
        <v/>
      </c>
      <c r="U732" s="169"/>
      <c r="V732" s="170" t="e">
        <f>IF(C732="",NA(),MATCH($B732&amp;$C732,'Smelter Look-up'!$J:$J,0))</f>
        <v>#N/A</v>
      </c>
      <c r="X732" s="171">
        <f t="shared" ca="1" si="36"/>
        <v>0</v>
      </c>
      <c r="AB732" s="171" t="str">
        <f t="shared" si="37"/>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8"/>
        <v/>
      </c>
      <c r="T733" s="156" t="str">
        <f ca="1">IF(B733="","",IF(ISERROR(MATCH($J733,SorP!$B$1:$B$5661,0)),"",INDIRECT("'SorP'!$A$"&amp;MATCH($J733,SorP!$B$1:$B$5661,0))))</f>
        <v/>
      </c>
      <c r="U733" s="169"/>
      <c r="V733" s="170" t="e">
        <f>IF(C733="",NA(),MATCH($B733&amp;$C733,'Smelter Look-up'!$J:$J,0))</f>
        <v>#N/A</v>
      </c>
      <c r="X733" s="171">
        <f t="shared" ca="1" si="36"/>
        <v>0</v>
      </c>
      <c r="AB733" s="171" t="str">
        <f t="shared" si="37"/>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8"/>
        <v/>
      </c>
      <c r="T734" s="156" t="str">
        <f ca="1">IF(B734="","",IF(ISERROR(MATCH($J734,SorP!$B$1:$B$5661,0)),"",INDIRECT("'SorP'!$A$"&amp;MATCH($J734,SorP!$B$1:$B$5661,0))))</f>
        <v/>
      </c>
      <c r="U734" s="169"/>
      <c r="V734" s="170" t="e">
        <f>IF(C734="",NA(),MATCH($B734&amp;$C734,'Smelter Look-up'!$J:$J,0))</f>
        <v>#N/A</v>
      </c>
      <c r="X734" s="171">
        <f t="shared" ca="1" si="36"/>
        <v>0</v>
      </c>
      <c r="AB734" s="171" t="str">
        <f t="shared" si="37"/>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8"/>
        <v/>
      </c>
      <c r="T735" s="156" t="str">
        <f ca="1">IF(B735="","",IF(ISERROR(MATCH($J735,SorP!$B$1:$B$5661,0)),"",INDIRECT("'SorP'!$A$"&amp;MATCH($J735,SorP!$B$1:$B$5661,0))))</f>
        <v/>
      </c>
      <c r="U735" s="169"/>
      <c r="V735" s="170" t="e">
        <f>IF(C735="",NA(),MATCH($B735&amp;$C735,'Smelter Look-up'!$J:$J,0))</f>
        <v>#N/A</v>
      </c>
      <c r="X735" s="171">
        <f t="shared" ca="1" si="36"/>
        <v>0</v>
      </c>
      <c r="AB735" s="171" t="str">
        <f t="shared" si="37"/>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8"/>
        <v/>
      </c>
      <c r="T736" s="156" t="str">
        <f ca="1">IF(B736="","",IF(ISERROR(MATCH($J736,SorP!$B$1:$B$5661,0)),"",INDIRECT("'SorP'!$A$"&amp;MATCH($J736,SorP!$B$1:$B$5661,0))))</f>
        <v/>
      </c>
      <c r="U736" s="169"/>
      <c r="V736" s="170" t="e">
        <f>IF(C736="",NA(),MATCH($B736&amp;$C736,'Smelter Look-up'!$J:$J,0))</f>
        <v>#N/A</v>
      </c>
      <c r="X736" s="171">
        <f t="shared" ca="1" si="36"/>
        <v>0</v>
      </c>
      <c r="AB736" s="171" t="str">
        <f t="shared" si="37"/>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8"/>
        <v/>
      </c>
      <c r="T737" s="156" t="str">
        <f ca="1">IF(B737="","",IF(ISERROR(MATCH($J737,SorP!$B$1:$B$5661,0)),"",INDIRECT("'SorP'!$A$"&amp;MATCH($J737,SorP!$B$1:$B$5661,0))))</f>
        <v/>
      </c>
      <c r="U737" s="169"/>
      <c r="V737" s="170" t="e">
        <f>IF(C737="",NA(),MATCH($B737&amp;$C737,'Smelter Look-up'!$J:$J,0))</f>
        <v>#N/A</v>
      </c>
      <c r="X737" s="171">
        <f t="shared" ca="1" si="36"/>
        <v>0</v>
      </c>
      <c r="AB737" s="171" t="str">
        <f t="shared" si="37"/>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8"/>
        <v/>
      </c>
      <c r="T738" s="156" t="str">
        <f ca="1">IF(B738="","",IF(ISERROR(MATCH($J738,SorP!$B$1:$B$5661,0)),"",INDIRECT("'SorP'!$A$"&amp;MATCH($J738,SorP!$B$1:$B$5661,0))))</f>
        <v/>
      </c>
      <c r="U738" s="169"/>
      <c r="V738" s="170" t="e">
        <f>IF(C738="",NA(),MATCH($B738&amp;$C738,'Smelter Look-up'!$J:$J,0))</f>
        <v>#N/A</v>
      </c>
      <c r="X738" s="171">
        <f t="shared" ca="1" si="36"/>
        <v>0</v>
      </c>
      <c r="AB738" s="171" t="str">
        <f t="shared" si="37"/>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8"/>
        <v/>
      </c>
      <c r="T739" s="156" t="str">
        <f ca="1">IF(B739="","",IF(ISERROR(MATCH($J739,SorP!$B$1:$B$5661,0)),"",INDIRECT("'SorP'!$A$"&amp;MATCH($J739,SorP!$B$1:$B$5661,0))))</f>
        <v/>
      </c>
      <c r="U739" s="169"/>
      <c r="V739" s="170" t="e">
        <f>IF(C739="",NA(),MATCH($B739&amp;$C739,'Smelter Look-up'!$J:$J,0))</f>
        <v>#N/A</v>
      </c>
      <c r="X739" s="171">
        <f t="shared" ca="1" si="36"/>
        <v>0</v>
      </c>
      <c r="AB739" s="171" t="str">
        <f t="shared" si="37"/>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8"/>
        <v/>
      </c>
      <c r="T740" s="156" t="str">
        <f ca="1">IF(B740="","",IF(ISERROR(MATCH($J740,SorP!$B$1:$B$5661,0)),"",INDIRECT("'SorP'!$A$"&amp;MATCH($J740,SorP!$B$1:$B$5661,0))))</f>
        <v/>
      </c>
      <c r="U740" s="169"/>
      <c r="V740" s="170" t="e">
        <f>IF(C740="",NA(),MATCH($B740&amp;$C740,'Smelter Look-up'!$J:$J,0))</f>
        <v>#N/A</v>
      </c>
      <c r="X740" s="171">
        <f t="shared" ca="1" si="36"/>
        <v>0</v>
      </c>
      <c r="AB740" s="171" t="str">
        <f t="shared" si="37"/>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8"/>
        <v/>
      </c>
      <c r="T741" s="156" t="str">
        <f ca="1">IF(B741="","",IF(ISERROR(MATCH($J741,SorP!$B$1:$B$5661,0)),"",INDIRECT("'SorP'!$A$"&amp;MATCH($J741,SorP!$B$1:$B$5661,0))))</f>
        <v/>
      </c>
      <c r="U741" s="169"/>
      <c r="V741" s="170" t="e">
        <f>IF(C741="",NA(),MATCH($B741&amp;$C741,'Smelter Look-up'!$J:$J,0))</f>
        <v>#N/A</v>
      </c>
      <c r="X741" s="171">
        <f t="shared" ca="1" si="36"/>
        <v>0</v>
      </c>
      <c r="AB741" s="171" t="str">
        <f t="shared" si="37"/>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8"/>
        <v/>
      </c>
      <c r="T742" s="156" t="str">
        <f ca="1">IF(B742="","",IF(ISERROR(MATCH($J742,SorP!$B$1:$B$5661,0)),"",INDIRECT("'SorP'!$A$"&amp;MATCH($J742,SorP!$B$1:$B$5661,0))))</f>
        <v/>
      </c>
      <c r="U742" s="169"/>
      <c r="V742" s="170" t="e">
        <f>IF(C742="",NA(),MATCH($B742&amp;$C742,'Smelter Look-up'!$J:$J,0))</f>
        <v>#N/A</v>
      </c>
      <c r="X742" s="171">
        <f t="shared" ca="1" si="36"/>
        <v>0</v>
      </c>
      <c r="AB742" s="171" t="str">
        <f t="shared" si="37"/>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8"/>
        <v/>
      </c>
      <c r="T743" s="156" t="str">
        <f ca="1">IF(B743="","",IF(ISERROR(MATCH($J743,SorP!$B$1:$B$5661,0)),"",INDIRECT("'SorP'!$A$"&amp;MATCH($J743,SorP!$B$1:$B$5661,0))))</f>
        <v/>
      </c>
      <c r="U743" s="169"/>
      <c r="V743" s="170" t="e">
        <f>IF(C743="",NA(),MATCH($B743&amp;$C743,'Smelter Look-up'!$J:$J,0))</f>
        <v>#N/A</v>
      </c>
      <c r="X743" s="171">
        <f t="shared" ca="1" si="36"/>
        <v>0</v>
      </c>
      <c r="AB743" s="171" t="str">
        <f t="shared" si="37"/>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8"/>
        <v/>
      </c>
      <c r="T744" s="156" t="str">
        <f ca="1">IF(B744="","",IF(ISERROR(MATCH($J744,SorP!$B$1:$B$5661,0)),"",INDIRECT("'SorP'!$A$"&amp;MATCH($J744,SorP!$B$1:$B$5661,0))))</f>
        <v/>
      </c>
      <c r="U744" s="169"/>
      <c r="V744" s="170" t="e">
        <f>IF(C744="",NA(),MATCH($B744&amp;$C744,'Smelter Look-up'!$J:$J,0))</f>
        <v>#N/A</v>
      </c>
      <c r="X744" s="171">
        <f t="shared" ca="1" si="36"/>
        <v>0</v>
      </c>
      <c r="AB744" s="171" t="str">
        <f t="shared" si="37"/>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8"/>
        <v/>
      </c>
      <c r="T745" s="156" t="str">
        <f ca="1">IF(B745="","",IF(ISERROR(MATCH($J745,SorP!$B$1:$B$5661,0)),"",INDIRECT("'SorP'!$A$"&amp;MATCH($J745,SorP!$B$1:$B$5661,0))))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8"/>
        <v/>
      </c>
      <c r="T746" s="156" t="str">
        <f ca="1">IF(B746="","",IF(ISERROR(MATCH($J746,SorP!$B$1:$B$5661,0)),"",INDIRECT("'SorP'!$A$"&amp;MATCH($J746,SorP!$B$1:$B$5661,0))))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8"/>
        <v/>
      </c>
      <c r="T747" s="156" t="str">
        <f ca="1">IF(B747="","",IF(ISERROR(MATCH($J747,SorP!$B$1:$B$5661,0)),"",INDIRECT("'SorP'!$A$"&amp;MATCH($J747,SorP!$B$1:$B$5661,0))))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8"/>
        <v/>
      </c>
      <c r="T748" s="156" t="str">
        <f ca="1">IF(B748="","",IF(ISERROR(MATCH($J748,SorP!$B$1:$B$5661,0)),"",INDIRECT("'SorP'!$A$"&amp;MATCH($J748,SorP!$B$1:$B$5661,0))))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8"/>
        <v/>
      </c>
      <c r="T749" s="156" t="str">
        <f ca="1">IF(B749="","",IF(ISERROR(MATCH($J749,SorP!$B$1:$B$5661,0)),"",INDIRECT("'SorP'!$A$"&amp;MATCH($J749,SorP!$B$1:$B$5661,0))))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8"/>
        <v/>
      </c>
      <c r="T750" s="156" t="str">
        <f ca="1">IF(B750="","",IF(ISERROR(MATCH($J750,SorP!$B$1:$B$5661,0)),"",INDIRECT("'SorP'!$A$"&amp;MATCH($J750,SorP!$B$1:$B$5661,0))))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8"/>
        <v/>
      </c>
      <c r="T751" s="156" t="str">
        <f ca="1">IF(B751="","",IF(ISERROR(MATCH($J751,SorP!$B$1:$B$5661,0)),"",INDIRECT("'SorP'!$A$"&amp;MATCH($J751,SorP!$B$1:$B$5661,0))))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8"/>
        <v/>
      </c>
      <c r="T752" s="156" t="str">
        <f ca="1">IF(B752="","",IF(ISERROR(MATCH($J752,SorP!$B$1:$B$5661,0)),"",INDIRECT("'SorP'!$A$"&amp;MATCH($J752,SorP!$B$1:$B$5661,0))))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8"/>
        <v/>
      </c>
      <c r="T753" s="156" t="str">
        <f ca="1">IF(B753="","",IF(ISERROR(MATCH($J753,SorP!$B$1:$B$5661,0)),"",INDIRECT("'SorP'!$A$"&amp;MATCH($J753,SorP!$B$1:$B$5661,0))))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8"/>
        <v/>
      </c>
      <c r="T754" s="156" t="str">
        <f ca="1">IF(B754="","",IF(ISERROR(MATCH($J754,SorP!$B$1:$B$5661,0)),"",INDIRECT("'SorP'!$A$"&amp;MATCH($J754,SorP!$B$1:$B$5661,0))))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8"/>
        <v/>
      </c>
      <c r="T755" s="156" t="str">
        <f ca="1">IF(B755="","",IF(ISERROR(MATCH($J755,SorP!$B$1:$B$5661,0)),"",INDIRECT("'SorP'!$A$"&amp;MATCH($J755,SorP!$B$1:$B$5661,0))))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8"/>
        <v/>
      </c>
      <c r="T756" s="156" t="str">
        <f ca="1">IF(B756="","",IF(ISERROR(MATCH($J756,SorP!$B$1:$B$5661,0)),"",INDIRECT("'SorP'!$A$"&amp;MATCH($J756,SorP!$B$1:$B$5661,0))))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8"/>
        <v/>
      </c>
      <c r="T757" s="156" t="str">
        <f ca="1">IF(B757="","",IF(ISERROR(MATCH($J757,SorP!$B$1:$B$5661,0)),"",INDIRECT("'SorP'!$A$"&amp;MATCH($J757,SorP!$B$1:$B$5661,0))))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8"/>
        <v/>
      </c>
      <c r="T758" s="156" t="str">
        <f ca="1">IF(B758="","",IF(ISERROR(MATCH($J758,SorP!$B$1:$B$5661,0)),"",INDIRECT("'SorP'!$A$"&amp;MATCH($J758,SorP!$B$1:$B$5661,0))))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IF(B759="","",IF(ISERROR(MATCH($J759,SorP!$B$1:$B$5661,0)),"",INDIRECT("'SorP'!$A$"&amp;MATCH($J759,SorP!$B$1:$B$5661,0))))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IF(B760="","",IF(ISERROR(MATCH($J760,SorP!$B$1:$B$5661,0)),"",INDIRECT("'SorP'!$A$"&amp;MATCH($J760,SorP!$B$1:$B$5661,0))))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IF(B761="","",IF(ISERROR(MATCH($J761,SorP!$B$1:$B$5661,0)),"",INDIRECT("'SorP'!$A$"&amp;MATCH($J761,SorP!$B$1:$B$5661,0))))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ref="X767:X830" ca="1" si="39">IF(AND(C767="Smelter not listed",OR(LEN(D767)=0,LEN(E767)=0)),1,0)</f>
        <v>0</v>
      </c>
      <c r="AB767" s="171" t="str">
        <f t="shared" ref="AB767:AB830" si="40">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41">IF(B768="","",IF(ISERROR(MATCH($E768,CL,0)),"Unknown",INDIRECT("'C'!$A$"&amp;MATCH($E768,CL,0)+1)))</f>
        <v/>
      </c>
      <c r="T768" s="156" t="str">
        <f ca="1">IF(B768="","",IF(ISERROR(MATCH($J768,SorP!$B$1:$B$5661,0)),"",INDIRECT("'SorP'!$A$"&amp;MATCH($J768,SorP!$B$1:$B$5661,0))))</f>
        <v/>
      </c>
      <c r="U768" s="169"/>
      <c r="V768" s="170" t="e">
        <f>IF(C768="",NA(),MATCH($B768&amp;$C768,'Smelter Look-up'!$J:$J,0))</f>
        <v>#N/A</v>
      </c>
      <c r="X768" s="171">
        <f t="shared" ca="1" si="39"/>
        <v>0</v>
      </c>
      <c r="AB768" s="171" t="str">
        <f t="shared" si="40"/>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41"/>
        <v/>
      </c>
      <c r="T769" s="156" t="str">
        <f ca="1">IF(B769="","",IF(ISERROR(MATCH($J769,SorP!$B$1:$B$5661,0)),"",INDIRECT("'SorP'!$A$"&amp;MATCH($J769,SorP!$B$1:$B$5661,0))))</f>
        <v/>
      </c>
      <c r="U769" s="169"/>
      <c r="V769" s="170" t="e">
        <f>IF(C769="",NA(),MATCH($B769&amp;$C769,'Smelter Look-up'!$J:$J,0))</f>
        <v>#N/A</v>
      </c>
      <c r="X769" s="171">
        <f t="shared" ca="1" si="39"/>
        <v>0</v>
      </c>
      <c r="AB769" s="171" t="str">
        <f t="shared" si="40"/>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41"/>
        <v/>
      </c>
      <c r="T770" s="156" t="str">
        <f ca="1">IF(B770="","",IF(ISERROR(MATCH($J770,SorP!$B$1:$B$5661,0)),"",INDIRECT("'SorP'!$A$"&amp;MATCH($J770,SorP!$B$1:$B$5661,0))))</f>
        <v/>
      </c>
      <c r="U770" s="169"/>
      <c r="V770" s="170" t="e">
        <f>IF(C770="",NA(),MATCH($B770&amp;$C770,'Smelter Look-up'!$J:$J,0))</f>
        <v>#N/A</v>
      </c>
      <c r="X770" s="171">
        <f t="shared" ca="1" si="39"/>
        <v>0</v>
      </c>
      <c r="AB770" s="171" t="str">
        <f t="shared" si="40"/>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41"/>
        <v/>
      </c>
      <c r="T771" s="156" t="str">
        <f ca="1">IF(B771="","",IF(ISERROR(MATCH($J771,SorP!$B$1:$B$5661,0)),"",INDIRECT("'SorP'!$A$"&amp;MATCH($J771,SorP!$B$1:$B$5661,0))))</f>
        <v/>
      </c>
      <c r="U771" s="169"/>
      <c r="V771" s="170" t="e">
        <f>IF(C771="",NA(),MATCH($B771&amp;$C771,'Smelter Look-up'!$J:$J,0))</f>
        <v>#N/A</v>
      </c>
      <c r="X771" s="171">
        <f t="shared" ca="1" si="39"/>
        <v>0</v>
      </c>
      <c r="AB771" s="171" t="str">
        <f t="shared" si="40"/>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41"/>
        <v/>
      </c>
      <c r="T772" s="156" t="str">
        <f ca="1">IF(B772="","",IF(ISERROR(MATCH($J772,SorP!$B$1:$B$5661,0)),"",INDIRECT("'SorP'!$A$"&amp;MATCH($J772,SorP!$B$1:$B$5661,0))))</f>
        <v/>
      </c>
      <c r="U772" s="169"/>
      <c r="V772" s="170" t="e">
        <f>IF(C772="",NA(),MATCH($B772&amp;$C772,'Smelter Look-up'!$J:$J,0))</f>
        <v>#N/A</v>
      </c>
      <c r="X772" s="171">
        <f t="shared" ca="1" si="39"/>
        <v>0</v>
      </c>
      <c r="AB772" s="171" t="str">
        <f t="shared" si="40"/>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41"/>
        <v/>
      </c>
      <c r="T773" s="156" t="str">
        <f ca="1">IF(B773="","",IF(ISERROR(MATCH($J773,SorP!$B$1:$B$5661,0)),"",INDIRECT("'SorP'!$A$"&amp;MATCH($J773,SorP!$B$1:$B$5661,0))))</f>
        <v/>
      </c>
      <c r="U773" s="169"/>
      <c r="V773" s="170" t="e">
        <f>IF(C773="",NA(),MATCH($B773&amp;$C773,'Smelter Look-up'!$J:$J,0))</f>
        <v>#N/A</v>
      </c>
      <c r="X773" s="171">
        <f t="shared" ca="1" si="39"/>
        <v>0</v>
      </c>
      <c r="AB773" s="171" t="str">
        <f t="shared" si="40"/>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41"/>
        <v/>
      </c>
      <c r="T774" s="156" t="str">
        <f ca="1">IF(B774="","",IF(ISERROR(MATCH($J774,SorP!$B$1:$B$5661,0)),"",INDIRECT("'SorP'!$A$"&amp;MATCH($J774,SorP!$B$1:$B$5661,0))))</f>
        <v/>
      </c>
      <c r="U774" s="169"/>
      <c r="V774" s="170" t="e">
        <f>IF(C774="",NA(),MATCH($B774&amp;$C774,'Smelter Look-up'!$J:$J,0))</f>
        <v>#N/A</v>
      </c>
      <c r="X774" s="171">
        <f t="shared" ca="1" si="39"/>
        <v>0</v>
      </c>
      <c r="AB774" s="171" t="str">
        <f t="shared" si="40"/>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41"/>
        <v/>
      </c>
      <c r="T775" s="156" t="str">
        <f ca="1">IF(B775="","",IF(ISERROR(MATCH($J775,SorP!$B$1:$B$5661,0)),"",INDIRECT("'SorP'!$A$"&amp;MATCH($J775,SorP!$B$1:$B$5661,0))))</f>
        <v/>
      </c>
      <c r="U775" s="169"/>
      <c r="V775" s="170" t="e">
        <f>IF(C775="",NA(),MATCH($B775&amp;$C775,'Smelter Look-up'!$J:$J,0))</f>
        <v>#N/A</v>
      </c>
      <c r="X775" s="171">
        <f t="shared" ca="1" si="39"/>
        <v>0</v>
      </c>
      <c r="AB775" s="171" t="str">
        <f t="shared" si="40"/>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41"/>
        <v/>
      </c>
      <c r="T776" s="156" t="str">
        <f ca="1">IF(B776="","",IF(ISERROR(MATCH($J776,SorP!$B$1:$B$5661,0)),"",INDIRECT("'SorP'!$A$"&amp;MATCH($J776,SorP!$B$1:$B$5661,0))))</f>
        <v/>
      </c>
      <c r="U776" s="169"/>
      <c r="V776" s="170" t="e">
        <f>IF(C776="",NA(),MATCH($B776&amp;$C776,'Smelter Look-up'!$J:$J,0))</f>
        <v>#N/A</v>
      </c>
      <c r="X776" s="171">
        <f t="shared" ca="1" si="39"/>
        <v>0</v>
      </c>
      <c r="AB776" s="171" t="str">
        <f t="shared" si="40"/>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41"/>
        <v/>
      </c>
      <c r="T777" s="156" t="str">
        <f ca="1">IF(B777="","",IF(ISERROR(MATCH($J777,SorP!$B$1:$B$5661,0)),"",INDIRECT("'SorP'!$A$"&amp;MATCH($J777,SorP!$B$1:$B$5661,0))))</f>
        <v/>
      </c>
      <c r="U777" s="169"/>
      <c r="V777" s="170" t="e">
        <f>IF(C777="",NA(),MATCH($B777&amp;$C777,'Smelter Look-up'!$J:$J,0))</f>
        <v>#N/A</v>
      </c>
      <c r="X777" s="171">
        <f t="shared" ca="1" si="39"/>
        <v>0</v>
      </c>
      <c r="AB777" s="171" t="str">
        <f t="shared" si="40"/>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41"/>
        <v/>
      </c>
      <c r="T778" s="156" t="str">
        <f ca="1">IF(B778="","",IF(ISERROR(MATCH($J778,SorP!$B$1:$B$5661,0)),"",INDIRECT("'SorP'!$A$"&amp;MATCH($J778,SorP!$B$1:$B$5661,0))))</f>
        <v/>
      </c>
      <c r="U778" s="169"/>
      <c r="V778" s="170" t="e">
        <f>IF(C778="",NA(),MATCH($B778&amp;$C778,'Smelter Look-up'!$J:$J,0))</f>
        <v>#N/A</v>
      </c>
      <c r="X778" s="171">
        <f t="shared" ca="1" si="39"/>
        <v>0</v>
      </c>
      <c r="AB778" s="171" t="str">
        <f t="shared" si="40"/>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41"/>
        <v/>
      </c>
      <c r="T779" s="156" t="str">
        <f ca="1">IF(B779="","",IF(ISERROR(MATCH($J779,SorP!$B$1:$B$5661,0)),"",INDIRECT("'SorP'!$A$"&amp;MATCH($J779,SorP!$B$1:$B$5661,0))))</f>
        <v/>
      </c>
      <c r="U779" s="169"/>
      <c r="V779" s="170" t="e">
        <f>IF(C779="",NA(),MATCH($B779&amp;$C779,'Smelter Look-up'!$J:$J,0))</f>
        <v>#N/A</v>
      </c>
      <c r="X779" s="171">
        <f t="shared" ca="1" si="39"/>
        <v>0</v>
      </c>
      <c r="AB779" s="171" t="str">
        <f t="shared" si="40"/>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41"/>
        <v/>
      </c>
      <c r="T780" s="156" t="str">
        <f ca="1">IF(B780="","",IF(ISERROR(MATCH($J780,SorP!$B$1:$B$5661,0)),"",INDIRECT("'SorP'!$A$"&amp;MATCH($J780,SorP!$B$1:$B$5661,0))))</f>
        <v/>
      </c>
      <c r="U780" s="169"/>
      <c r="V780" s="170" t="e">
        <f>IF(C780="",NA(),MATCH($B780&amp;$C780,'Smelter Look-up'!$J:$J,0))</f>
        <v>#N/A</v>
      </c>
      <c r="X780" s="171">
        <f t="shared" ca="1" si="39"/>
        <v>0</v>
      </c>
      <c r="AB780" s="171" t="str">
        <f t="shared" si="40"/>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41"/>
        <v/>
      </c>
      <c r="T781" s="156" t="str">
        <f ca="1">IF(B781="","",IF(ISERROR(MATCH($J781,SorP!$B$1:$B$5661,0)),"",INDIRECT("'SorP'!$A$"&amp;MATCH($J781,SorP!$B$1:$B$5661,0))))</f>
        <v/>
      </c>
      <c r="U781" s="169"/>
      <c r="V781" s="170" t="e">
        <f>IF(C781="",NA(),MATCH($B781&amp;$C781,'Smelter Look-up'!$J:$J,0))</f>
        <v>#N/A</v>
      </c>
      <c r="X781" s="171">
        <f t="shared" ca="1" si="39"/>
        <v>0</v>
      </c>
      <c r="AB781" s="171" t="str">
        <f t="shared" si="40"/>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41"/>
        <v/>
      </c>
      <c r="T782" s="156" t="str">
        <f ca="1">IF(B782="","",IF(ISERROR(MATCH($J782,SorP!$B$1:$B$5661,0)),"",INDIRECT("'SorP'!$A$"&amp;MATCH($J782,SorP!$B$1:$B$5661,0))))</f>
        <v/>
      </c>
      <c r="U782" s="169"/>
      <c r="V782" s="170" t="e">
        <f>IF(C782="",NA(),MATCH($B782&amp;$C782,'Smelter Look-up'!$J:$J,0))</f>
        <v>#N/A</v>
      </c>
      <c r="X782" s="171">
        <f t="shared" ca="1" si="39"/>
        <v>0</v>
      </c>
      <c r="AB782" s="171" t="str">
        <f t="shared" si="40"/>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41"/>
        <v/>
      </c>
      <c r="T783" s="156" t="str">
        <f ca="1">IF(B783="","",IF(ISERROR(MATCH($J783,SorP!$B$1:$B$5661,0)),"",INDIRECT("'SorP'!$A$"&amp;MATCH($J783,SorP!$B$1:$B$5661,0))))</f>
        <v/>
      </c>
      <c r="U783" s="169"/>
      <c r="V783" s="170" t="e">
        <f>IF(C783="",NA(),MATCH($B783&amp;$C783,'Smelter Look-up'!$J:$J,0))</f>
        <v>#N/A</v>
      </c>
      <c r="X783" s="171">
        <f t="shared" ca="1" si="39"/>
        <v>0</v>
      </c>
      <c r="AB783" s="171" t="str">
        <f t="shared" si="40"/>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41"/>
        <v/>
      </c>
      <c r="T784" s="156" t="str">
        <f ca="1">IF(B784="","",IF(ISERROR(MATCH($J784,SorP!$B$1:$B$5661,0)),"",INDIRECT("'SorP'!$A$"&amp;MATCH($J784,SorP!$B$1:$B$5661,0))))</f>
        <v/>
      </c>
      <c r="U784" s="169"/>
      <c r="V784" s="170" t="e">
        <f>IF(C784="",NA(),MATCH($B784&amp;$C784,'Smelter Look-up'!$J:$J,0))</f>
        <v>#N/A</v>
      </c>
      <c r="X784" s="171">
        <f t="shared" ca="1" si="39"/>
        <v>0</v>
      </c>
      <c r="AB784" s="171" t="str">
        <f t="shared" si="40"/>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41"/>
        <v/>
      </c>
      <c r="T785" s="156" t="str">
        <f ca="1">IF(B785="","",IF(ISERROR(MATCH($J785,SorP!$B$1:$B$5661,0)),"",INDIRECT("'SorP'!$A$"&amp;MATCH($J785,SorP!$B$1:$B$5661,0))))</f>
        <v/>
      </c>
      <c r="U785" s="169"/>
      <c r="V785" s="170" t="e">
        <f>IF(C785="",NA(),MATCH($B785&amp;$C785,'Smelter Look-up'!$J:$J,0))</f>
        <v>#N/A</v>
      </c>
      <c r="X785" s="171">
        <f t="shared" ca="1" si="39"/>
        <v>0</v>
      </c>
      <c r="AB785" s="171" t="str">
        <f t="shared" si="40"/>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41"/>
        <v/>
      </c>
      <c r="T786" s="156" t="str">
        <f ca="1">IF(B786="","",IF(ISERROR(MATCH($J786,SorP!$B$1:$B$5661,0)),"",INDIRECT("'SorP'!$A$"&amp;MATCH($J786,SorP!$B$1:$B$5661,0))))</f>
        <v/>
      </c>
      <c r="U786" s="169"/>
      <c r="V786" s="170" t="e">
        <f>IF(C786="",NA(),MATCH($B786&amp;$C786,'Smelter Look-up'!$J:$J,0))</f>
        <v>#N/A</v>
      </c>
      <c r="X786" s="171">
        <f t="shared" ca="1" si="39"/>
        <v>0</v>
      </c>
      <c r="AB786" s="171" t="str">
        <f t="shared" si="40"/>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41"/>
        <v/>
      </c>
      <c r="T787" s="156" t="str">
        <f ca="1">IF(B787="","",IF(ISERROR(MATCH($J787,SorP!$B$1:$B$5661,0)),"",INDIRECT("'SorP'!$A$"&amp;MATCH($J787,SorP!$B$1:$B$5661,0))))</f>
        <v/>
      </c>
      <c r="U787" s="169"/>
      <c r="V787" s="170" t="e">
        <f>IF(C787="",NA(),MATCH($B787&amp;$C787,'Smelter Look-up'!$J:$J,0))</f>
        <v>#N/A</v>
      </c>
      <c r="X787" s="171">
        <f t="shared" ca="1" si="39"/>
        <v>0</v>
      </c>
      <c r="AB787" s="171" t="str">
        <f t="shared" si="40"/>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41"/>
        <v/>
      </c>
      <c r="T788" s="156" t="str">
        <f ca="1">IF(B788="","",IF(ISERROR(MATCH($J788,SorP!$B$1:$B$5661,0)),"",INDIRECT("'SorP'!$A$"&amp;MATCH($J788,SorP!$B$1:$B$5661,0))))</f>
        <v/>
      </c>
      <c r="U788" s="169"/>
      <c r="V788" s="170" t="e">
        <f>IF(C788="",NA(),MATCH($B788&amp;$C788,'Smelter Look-up'!$J:$J,0))</f>
        <v>#N/A</v>
      </c>
      <c r="X788" s="171">
        <f t="shared" ca="1" si="39"/>
        <v>0</v>
      </c>
      <c r="AB788" s="171" t="str">
        <f t="shared" si="40"/>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41"/>
        <v/>
      </c>
      <c r="T789" s="156" t="str">
        <f ca="1">IF(B789="","",IF(ISERROR(MATCH($J789,SorP!$B$1:$B$5661,0)),"",INDIRECT("'SorP'!$A$"&amp;MATCH($J789,SorP!$B$1:$B$5661,0))))</f>
        <v/>
      </c>
      <c r="U789" s="169"/>
      <c r="V789" s="170" t="e">
        <f>IF(C789="",NA(),MATCH($B789&amp;$C789,'Smelter Look-up'!$J:$J,0))</f>
        <v>#N/A</v>
      </c>
      <c r="X789" s="171">
        <f t="shared" ca="1" si="39"/>
        <v>0</v>
      </c>
      <c r="AB789" s="171" t="str">
        <f t="shared" si="40"/>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41"/>
        <v/>
      </c>
      <c r="T790" s="156" t="str">
        <f ca="1">IF(B790="","",IF(ISERROR(MATCH($J790,SorP!$B$1:$B$5661,0)),"",INDIRECT("'SorP'!$A$"&amp;MATCH($J790,SorP!$B$1:$B$5661,0))))</f>
        <v/>
      </c>
      <c r="U790" s="169"/>
      <c r="V790" s="170" t="e">
        <f>IF(C790="",NA(),MATCH($B790&amp;$C790,'Smelter Look-up'!$J:$J,0))</f>
        <v>#N/A</v>
      </c>
      <c r="X790" s="171">
        <f t="shared" ca="1" si="39"/>
        <v>0</v>
      </c>
      <c r="AB790" s="171" t="str">
        <f t="shared" si="40"/>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41"/>
        <v/>
      </c>
      <c r="T791" s="156" t="str">
        <f ca="1">IF(B791="","",IF(ISERROR(MATCH($J791,SorP!$B$1:$B$5661,0)),"",INDIRECT("'SorP'!$A$"&amp;MATCH($J791,SorP!$B$1:$B$5661,0))))</f>
        <v/>
      </c>
      <c r="U791" s="169"/>
      <c r="V791" s="170" t="e">
        <f>IF(C791="",NA(),MATCH($B791&amp;$C791,'Smelter Look-up'!$J:$J,0))</f>
        <v>#N/A</v>
      </c>
      <c r="X791" s="171">
        <f t="shared" ca="1" si="39"/>
        <v>0</v>
      </c>
      <c r="AB791" s="171" t="str">
        <f t="shared" si="40"/>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41"/>
        <v/>
      </c>
      <c r="T792" s="156" t="str">
        <f ca="1">IF(B792="","",IF(ISERROR(MATCH($J792,SorP!$B$1:$B$5661,0)),"",INDIRECT("'SorP'!$A$"&amp;MATCH($J792,SorP!$B$1:$B$5661,0))))</f>
        <v/>
      </c>
      <c r="U792" s="169"/>
      <c r="V792" s="170" t="e">
        <f>IF(C792="",NA(),MATCH($B792&amp;$C792,'Smelter Look-up'!$J:$J,0))</f>
        <v>#N/A</v>
      </c>
      <c r="X792" s="171">
        <f t="shared" ca="1" si="39"/>
        <v>0</v>
      </c>
      <c r="AB792" s="171" t="str">
        <f t="shared" si="40"/>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41"/>
        <v/>
      </c>
      <c r="T793" s="156" t="str">
        <f ca="1">IF(B793="","",IF(ISERROR(MATCH($J793,SorP!$B$1:$B$5661,0)),"",INDIRECT("'SorP'!$A$"&amp;MATCH($J793,SorP!$B$1:$B$5661,0))))</f>
        <v/>
      </c>
      <c r="U793" s="169"/>
      <c r="V793" s="170" t="e">
        <f>IF(C793="",NA(),MATCH($B793&amp;$C793,'Smelter Look-up'!$J:$J,0))</f>
        <v>#N/A</v>
      </c>
      <c r="X793" s="171">
        <f t="shared" ca="1" si="39"/>
        <v>0</v>
      </c>
      <c r="AB793" s="171" t="str">
        <f t="shared" si="40"/>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41"/>
        <v/>
      </c>
      <c r="T794" s="156" t="str">
        <f ca="1">IF(B794="","",IF(ISERROR(MATCH($J794,SorP!$B$1:$B$5661,0)),"",INDIRECT("'SorP'!$A$"&amp;MATCH($J794,SorP!$B$1:$B$5661,0))))</f>
        <v/>
      </c>
      <c r="U794" s="169"/>
      <c r="V794" s="170" t="e">
        <f>IF(C794="",NA(),MATCH($B794&amp;$C794,'Smelter Look-up'!$J:$J,0))</f>
        <v>#N/A</v>
      </c>
      <c r="X794" s="171">
        <f t="shared" ca="1" si="39"/>
        <v>0</v>
      </c>
      <c r="AB794" s="171" t="str">
        <f t="shared" si="40"/>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41"/>
        <v/>
      </c>
      <c r="T795" s="156" t="str">
        <f ca="1">IF(B795="","",IF(ISERROR(MATCH($J795,SorP!$B$1:$B$5661,0)),"",INDIRECT("'SorP'!$A$"&amp;MATCH($J795,SorP!$B$1:$B$5661,0))))</f>
        <v/>
      </c>
      <c r="U795" s="169"/>
      <c r="V795" s="170" t="e">
        <f>IF(C795="",NA(),MATCH($B795&amp;$C795,'Smelter Look-up'!$J:$J,0))</f>
        <v>#N/A</v>
      </c>
      <c r="X795" s="171">
        <f t="shared" ca="1" si="39"/>
        <v>0</v>
      </c>
      <c r="AB795" s="171" t="str">
        <f t="shared" si="40"/>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41"/>
        <v/>
      </c>
      <c r="T796" s="156" t="str">
        <f ca="1">IF(B796="","",IF(ISERROR(MATCH($J796,SorP!$B$1:$B$5661,0)),"",INDIRECT("'SorP'!$A$"&amp;MATCH($J796,SorP!$B$1:$B$5661,0))))</f>
        <v/>
      </c>
      <c r="U796" s="169"/>
      <c r="V796" s="170" t="e">
        <f>IF(C796="",NA(),MATCH($B796&amp;$C796,'Smelter Look-up'!$J:$J,0))</f>
        <v>#N/A</v>
      </c>
      <c r="X796" s="171">
        <f t="shared" ca="1" si="39"/>
        <v>0</v>
      </c>
      <c r="AB796" s="171" t="str">
        <f t="shared" si="40"/>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41"/>
        <v/>
      </c>
      <c r="T797" s="156" t="str">
        <f ca="1">IF(B797="","",IF(ISERROR(MATCH($J797,SorP!$B$1:$B$5661,0)),"",INDIRECT("'SorP'!$A$"&amp;MATCH($J797,SorP!$B$1:$B$5661,0))))</f>
        <v/>
      </c>
      <c r="U797" s="169"/>
      <c r="V797" s="170" t="e">
        <f>IF(C797="",NA(),MATCH($B797&amp;$C797,'Smelter Look-up'!$J:$J,0))</f>
        <v>#N/A</v>
      </c>
      <c r="X797" s="171">
        <f t="shared" ca="1" si="39"/>
        <v>0</v>
      </c>
      <c r="AB797" s="171" t="str">
        <f t="shared" si="40"/>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41"/>
        <v/>
      </c>
      <c r="T798" s="156" t="str">
        <f ca="1">IF(B798="","",IF(ISERROR(MATCH($J798,SorP!$B$1:$B$5661,0)),"",INDIRECT("'SorP'!$A$"&amp;MATCH($J798,SorP!$B$1:$B$5661,0))))</f>
        <v/>
      </c>
      <c r="U798" s="169"/>
      <c r="V798" s="170" t="e">
        <f>IF(C798="",NA(),MATCH($B798&amp;$C798,'Smelter Look-up'!$J:$J,0))</f>
        <v>#N/A</v>
      </c>
      <c r="X798" s="171">
        <f t="shared" ca="1" si="39"/>
        <v>0</v>
      </c>
      <c r="AB798" s="171" t="str">
        <f t="shared" si="40"/>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41"/>
        <v/>
      </c>
      <c r="T799" s="156" t="str">
        <f ca="1">IF(B799="","",IF(ISERROR(MATCH($J799,SorP!$B$1:$B$5661,0)),"",INDIRECT("'SorP'!$A$"&amp;MATCH($J799,SorP!$B$1:$B$5661,0))))</f>
        <v/>
      </c>
      <c r="U799" s="169"/>
      <c r="V799" s="170" t="e">
        <f>IF(C799="",NA(),MATCH($B799&amp;$C799,'Smelter Look-up'!$J:$J,0))</f>
        <v>#N/A</v>
      </c>
      <c r="X799" s="171">
        <f t="shared" ca="1" si="39"/>
        <v>0</v>
      </c>
      <c r="AB799" s="171" t="str">
        <f t="shared" si="40"/>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41"/>
        <v/>
      </c>
      <c r="T800" s="156" t="str">
        <f ca="1">IF(B800="","",IF(ISERROR(MATCH($J800,SorP!$B$1:$B$5661,0)),"",INDIRECT("'SorP'!$A$"&amp;MATCH($J800,SorP!$B$1:$B$5661,0))))</f>
        <v/>
      </c>
      <c r="U800" s="169"/>
      <c r="V800" s="170" t="e">
        <f>IF(C800="",NA(),MATCH($B800&amp;$C800,'Smelter Look-up'!$J:$J,0))</f>
        <v>#N/A</v>
      </c>
      <c r="X800" s="171">
        <f t="shared" ca="1" si="39"/>
        <v>0</v>
      </c>
      <c r="AB800" s="171" t="str">
        <f t="shared" si="40"/>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41"/>
        <v/>
      </c>
      <c r="T801" s="156" t="str">
        <f ca="1">IF(B801="","",IF(ISERROR(MATCH($J801,SorP!$B$1:$B$5661,0)),"",INDIRECT("'SorP'!$A$"&amp;MATCH($J801,SorP!$B$1:$B$5661,0))))</f>
        <v/>
      </c>
      <c r="U801" s="169"/>
      <c r="V801" s="170" t="e">
        <f>IF(C801="",NA(),MATCH($B801&amp;$C801,'Smelter Look-up'!$J:$J,0))</f>
        <v>#N/A</v>
      </c>
      <c r="X801" s="171">
        <f t="shared" ca="1" si="39"/>
        <v>0</v>
      </c>
      <c r="AB801" s="171" t="str">
        <f t="shared" si="40"/>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41"/>
        <v/>
      </c>
      <c r="T802" s="156" t="str">
        <f ca="1">IF(B802="","",IF(ISERROR(MATCH($J802,SorP!$B$1:$B$5661,0)),"",INDIRECT("'SorP'!$A$"&amp;MATCH($J802,SorP!$B$1:$B$5661,0))))</f>
        <v/>
      </c>
      <c r="U802" s="169"/>
      <c r="V802" s="170" t="e">
        <f>IF(C802="",NA(),MATCH($B802&amp;$C802,'Smelter Look-up'!$J:$J,0))</f>
        <v>#N/A</v>
      </c>
      <c r="X802" s="171">
        <f t="shared" ca="1" si="39"/>
        <v>0</v>
      </c>
      <c r="AB802" s="171" t="str">
        <f t="shared" si="40"/>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41"/>
        <v/>
      </c>
      <c r="T803" s="156" t="str">
        <f ca="1">IF(B803="","",IF(ISERROR(MATCH($J803,SorP!$B$1:$B$5661,0)),"",INDIRECT("'SorP'!$A$"&amp;MATCH($J803,SorP!$B$1:$B$5661,0))))</f>
        <v/>
      </c>
      <c r="U803" s="169"/>
      <c r="V803" s="170" t="e">
        <f>IF(C803="",NA(),MATCH($B803&amp;$C803,'Smelter Look-up'!$J:$J,0))</f>
        <v>#N/A</v>
      </c>
      <c r="X803" s="171">
        <f t="shared" ca="1" si="39"/>
        <v>0</v>
      </c>
      <c r="AB803" s="171" t="str">
        <f t="shared" si="40"/>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41"/>
        <v/>
      </c>
      <c r="T804" s="156" t="str">
        <f ca="1">IF(B804="","",IF(ISERROR(MATCH($J804,SorP!$B$1:$B$5661,0)),"",INDIRECT("'SorP'!$A$"&amp;MATCH($J804,SorP!$B$1:$B$5661,0))))</f>
        <v/>
      </c>
      <c r="U804" s="169"/>
      <c r="V804" s="170" t="e">
        <f>IF(C804="",NA(),MATCH($B804&amp;$C804,'Smelter Look-up'!$J:$J,0))</f>
        <v>#N/A</v>
      </c>
      <c r="X804" s="171">
        <f t="shared" ca="1" si="39"/>
        <v>0</v>
      </c>
      <c r="AB804" s="171" t="str">
        <f t="shared" si="40"/>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41"/>
        <v/>
      </c>
      <c r="T805" s="156" t="str">
        <f ca="1">IF(B805="","",IF(ISERROR(MATCH($J805,SorP!$B$1:$B$5661,0)),"",INDIRECT("'SorP'!$A$"&amp;MATCH($J805,SorP!$B$1:$B$5661,0))))</f>
        <v/>
      </c>
      <c r="U805" s="169"/>
      <c r="V805" s="170" t="e">
        <f>IF(C805="",NA(),MATCH($B805&amp;$C805,'Smelter Look-up'!$J:$J,0))</f>
        <v>#N/A</v>
      </c>
      <c r="X805" s="171">
        <f t="shared" ca="1" si="39"/>
        <v>0</v>
      </c>
      <c r="AB805" s="171" t="str">
        <f t="shared" si="40"/>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41"/>
        <v/>
      </c>
      <c r="T806" s="156" t="str">
        <f ca="1">IF(B806="","",IF(ISERROR(MATCH($J806,SorP!$B$1:$B$5661,0)),"",INDIRECT("'SorP'!$A$"&amp;MATCH($J806,SorP!$B$1:$B$5661,0))))</f>
        <v/>
      </c>
      <c r="U806" s="169"/>
      <c r="V806" s="170" t="e">
        <f>IF(C806="",NA(),MATCH($B806&amp;$C806,'Smelter Look-up'!$J:$J,0))</f>
        <v>#N/A</v>
      </c>
      <c r="X806" s="171">
        <f t="shared" ca="1" si="39"/>
        <v>0</v>
      </c>
      <c r="AB806" s="171" t="str">
        <f t="shared" si="40"/>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41"/>
        <v/>
      </c>
      <c r="T807" s="156" t="str">
        <f ca="1">IF(B807="","",IF(ISERROR(MATCH($J807,SorP!$B$1:$B$5661,0)),"",INDIRECT("'SorP'!$A$"&amp;MATCH($J807,SorP!$B$1:$B$5661,0))))</f>
        <v/>
      </c>
      <c r="U807" s="169"/>
      <c r="V807" s="170" t="e">
        <f>IF(C807="",NA(),MATCH($B807&amp;$C807,'Smelter Look-up'!$J:$J,0))</f>
        <v>#N/A</v>
      </c>
      <c r="X807" s="171">
        <f t="shared" ca="1" si="39"/>
        <v>0</v>
      </c>
      <c r="AB807" s="171" t="str">
        <f t="shared" si="40"/>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41"/>
        <v/>
      </c>
      <c r="T808" s="156" t="str">
        <f ca="1">IF(B808="","",IF(ISERROR(MATCH($J808,SorP!$B$1:$B$5661,0)),"",INDIRECT("'SorP'!$A$"&amp;MATCH($J808,SorP!$B$1:$B$5661,0))))</f>
        <v/>
      </c>
      <c r="U808" s="169"/>
      <c r="V808" s="170" t="e">
        <f>IF(C808="",NA(),MATCH($B808&amp;$C808,'Smelter Look-up'!$J:$J,0))</f>
        <v>#N/A</v>
      </c>
      <c r="X808" s="171">
        <f t="shared" ca="1" si="39"/>
        <v>0</v>
      </c>
      <c r="AB808" s="171" t="str">
        <f t="shared" si="40"/>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41"/>
        <v/>
      </c>
      <c r="T809" s="156" t="str">
        <f ca="1">IF(B809="","",IF(ISERROR(MATCH($J809,SorP!$B$1:$B$5661,0)),"",INDIRECT("'SorP'!$A$"&amp;MATCH($J809,SorP!$B$1:$B$5661,0))))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41"/>
        <v/>
      </c>
      <c r="T810" s="156" t="str">
        <f ca="1">IF(B810="","",IF(ISERROR(MATCH($J810,SorP!$B$1:$B$5661,0)),"",INDIRECT("'SorP'!$A$"&amp;MATCH($J810,SorP!$B$1:$B$5661,0))))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41"/>
        <v/>
      </c>
      <c r="T811" s="156" t="str">
        <f ca="1">IF(B811="","",IF(ISERROR(MATCH($J811,SorP!$B$1:$B$5661,0)),"",INDIRECT("'SorP'!$A$"&amp;MATCH($J811,SorP!$B$1:$B$5661,0))))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41"/>
        <v/>
      </c>
      <c r="T812" s="156" t="str">
        <f ca="1">IF(B812="","",IF(ISERROR(MATCH($J812,SorP!$B$1:$B$5661,0)),"",INDIRECT("'SorP'!$A$"&amp;MATCH($J812,SorP!$B$1:$B$5661,0))))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41"/>
        <v/>
      </c>
      <c r="T813" s="156" t="str">
        <f ca="1">IF(B813="","",IF(ISERROR(MATCH($J813,SorP!$B$1:$B$5661,0)),"",INDIRECT("'SorP'!$A$"&amp;MATCH($J813,SorP!$B$1:$B$5661,0))))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41"/>
        <v/>
      </c>
      <c r="T814" s="156" t="str">
        <f ca="1">IF(B814="","",IF(ISERROR(MATCH($J814,SorP!$B$1:$B$5661,0)),"",INDIRECT("'SorP'!$A$"&amp;MATCH($J814,SorP!$B$1:$B$5661,0))))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41"/>
        <v/>
      </c>
      <c r="T815" s="156" t="str">
        <f ca="1">IF(B815="","",IF(ISERROR(MATCH($J815,SorP!$B$1:$B$5661,0)),"",INDIRECT("'SorP'!$A$"&amp;MATCH($J815,SorP!$B$1:$B$5661,0))))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1"/>
        <v/>
      </c>
      <c r="T816" s="156" t="str">
        <f ca="1">IF(B816="","",IF(ISERROR(MATCH($J816,SorP!$B$1:$B$5661,0)),"",INDIRECT("'SorP'!$A$"&amp;MATCH($J816,SorP!$B$1:$B$5661,0))))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1"/>
        <v/>
      </c>
      <c r="T817" s="156" t="str">
        <f ca="1">IF(B817="","",IF(ISERROR(MATCH($J817,SorP!$B$1:$B$5661,0)),"",INDIRECT("'SorP'!$A$"&amp;MATCH($J817,SorP!$B$1:$B$5661,0))))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1"/>
        <v/>
      </c>
      <c r="T818" s="156" t="str">
        <f ca="1">IF(B818="","",IF(ISERROR(MATCH($J818,SorP!$B$1:$B$5661,0)),"",INDIRECT("'SorP'!$A$"&amp;MATCH($J818,SorP!$B$1:$B$5661,0))))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1"/>
        <v/>
      </c>
      <c r="T819" s="156" t="str">
        <f ca="1">IF(B819="","",IF(ISERROR(MATCH($J819,SorP!$B$1:$B$5661,0)),"",INDIRECT("'SorP'!$A$"&amp;MATCH($J819,SorP!$B$1:$B$5661,0))))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1"/>
        <v/>
      </c>
      <c r="T820" s="156" t="str">
        <f ca="1">IF(B820="","",IF(ISERROR(MATCH($J820,SorP!$B$1:$B$5661,0)),"",INDIRECT("'SorP'!$A$"&amp;MATCH($J820,SorP!$B$1:$B$5661,0))))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1"/>
        <v/>
      </c>
      <c r="T821" s="156" t="str">
        <f ca="1">IF(B821="","",IF(ISERROR(MATCH($J821,SorP!$B$1:$B$5661,0)),"",INDIRECT("'SorP'!$A$"&amp;MATCH($J821,SorP!$B$1:$B$5661,0))))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1"/>
        <v/>
      </c>
      <c r="T822" s="156" t="str">
        <f ca="1">IF(B822="","",IF(ISERROR(MATCH($J822,SorP!$B$1:$B$5661,0)),"",INDIRECT("'SorP'!$A$"&amp;MATCH($J822,SorP!$B$1:$B$5661,0))))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IF(B823="","",IF(ISERROR(MATCH($J823,SorP!$B$1:$B$5661,0)),"",INDIRECT("'SorP'!$A$"&amp;MATCH($J823,SorP!$B$1:$B$5661,0))))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IF(B824="","",IF(ISERROR(MATCH($J824,SorP!$B$1:$B$5661,0)),"",INDIRECT("'SorP'!$A$"&amp;MATCH($J824,SorP!$B$1:$B$5661,0))))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IF(B825="","",IF(ISERROR(MATCH($J825,SorP!$B$1:$B$5661,0)),"",INDIRECT("'SorP'!$A$"&amp;MATCH($J825,SorP!$B$1:$B$5661,0))))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ref="X831:X894" ca="1" si="42">IF(AND(C831="Smelter not listed",OR(LEN(D831)=0,LEN(E831)=0)),1,0)</f>
        <v>0</v>
      </c>
      <c r="AB831" s="171" t="str">
        <f t="shared" ref="AB831:AB894" si="43">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4">IF(B832="","",IF(ISERROR(MATCH($E832,CL,0)),"Unknown",INDIRECT("'C'!$A$"&amp;MATCH($E832,CL,0)+1)))</f>
        <v/>
      </c>
      <c r="T832" s="156" t="str">
        <f ca="1">IF(B832="","",IF(ISERROR(MATCH($J832,SorP!$B$1:$B$5661,0)),"",INDIRECT("'SorP'!$A$"&amp;MATCH($J832,SorP!$B$1:$B$5661,0))))</f>
        <v/>
      </c>
      <c r="U832" s="169"/>
      <c r="V832" s="170" t="e">
        <f>IF(C832="",NA(),MATCH($B832&amp;$C832,'Smelter Look-up'!$J:$J,0))</f>
        <v>#N/A</v>
      </c>
      <c r="X832" s="171">
        <f t="shared" ca="1" si="42"/>
        <v>0</v>
      </c>
      <c r="AB832" s="171" t="str">
        <f t="shared" si="43"/>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4"/>
        <v/>
      </c>
      <c r="T833" s="156" t="str">
        <f ca="1">IF(B833="","",IF(ISERROR(MATCH($J833,SorP!$B$1:$B$5661,0)),"",INDIRECT("'SorP'!$A$"&amp;MATCH($J833,SorP!$B$1:$B$5661,0))))</f>
        <v/>
      </c>
      <c r="U833" s="169"/>
      <c r="V833" s="170" t="e">
        <f>IF(C833="",NA(),MATCH($B833&amp;$C833,'Smelter Look-up'!$J:$J,0))</f>
        <v>#N/A</v>
      </c>
      <c r="X833" s="171">
        <f t="shared" ca="1" si="42"/>
        <v>0</v>
      </c>
      <c r="AB833" s="171" t="str">
        <f t="shared" si="43"/>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4"/>
        <v/>
      </c>
      <c r="T834" s="156" t="str">
        <f ca="1">IF(B834="","",IF(ISERROR(MATCH($J834,SorP!$B$1:$B$5661,0)),"",INDIRECT("'SorP'!$A$"&amp;MATCH($J834,SorP!$B$1:$B$5661,0))))</f>
        <v/>
      </c>
      <c r="U834" s="169"/>
      <c r="V834" s="170" t="e">
        <f>IF(C834="",NA(),MATCH($B834&amp;$C834,'Smelter Look-up'!$J:$J,0))</f>
        <v>#N/A</v>
      </c>
      <c r="X834" s="171">
        <f t="shared" ca="1" si="42"/>
        <v>0</v>
      </c>
      <c r="AB834" s="171" t="str">
        <f t="shared" si="43"/>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4"/>
        <v/>
      </c>
      <c r="T835" s="156" t="str">
        <f ca="1">IF(B835="","",IF(ISERROR(MATCH($J835,SorP!$B$1:$B$5661,0)),"",INDIRECT("'SorP'!$A$"&amp;MATCH($J835,SorP!$B$1:$B$5661,0))))</f>
        <v/>
      </c>
      <c r="U835" s="169"/>
      <c r="V835" s="170" t="e">
        <f>IF(C835="",NA(),MATCH($B835&amp;$C835,'Smelter Look-up'!$J:$J,0))</f>
        <v>#N/A</v>
      </c>
      <c r="X835" s="171">
        <f t="shared" ca="1" si="42"/>
        <v>0</v>
      </c>
      <c r="AB835" s="171" t="str">
        <f t="shared" si="43"/>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4"/>
        <v/>
      </c>
      <c r="T836" s="156" t="str">
        <f ca="1">IF(B836="","",IF(ISERROR(MATCH($J836,SorP!$B$1:$B$5661,0)),"",INDIRECT("'SorP'!$A$"&amp;MATCH($J836,SorP!$B$1:$B$5661,0))))</f>
        <v/>
      </c>
      <c r="U836" s="169"/>
      <c r="V836" s="170" t="e">
        <f>IF(C836="",NA(),MATCH($B836&amp;$C836,'Smelter Look-up'!$J:$J,0))</f>
        <v>#N/A</v>
      </c>
      <c r="X836" s="171">
        <f t="shared" ca="1" si="42"/>
        <v>0</v>
      </c>
      <c r="AB836" s="171" t="str">
        <f t="shared" si="43"/>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4"/>
        <v/>
      </c>
      <c r="T837" s="156" t="str">
        <f ca="1">IF(B837="","",IF(ISERROR(MATCH($J837,SorP!$B$1:$B$5661,0)),"",INDIRECT("'SorP'!$A$"&amp;MATCH($J837,SorP!$B$1:$B$5661,0))))</f>
        <v/>
      </c>
      <c r="U837" s="169"/>
      <c r="V837" s="170" t="e">
        <f>IF(C837="",NA(),MATCH($B837&amp;$C837,'Smelter Look-up'!$J:$J,0))</f>
        <v>#N/A</v>
      </c>
      <c r="X837" s="171">
        <f t="shared" ca="1" si="42"/>
        <v>0</v>
      </c>
      <c r="AB837" s="171" t="str">
        <f t="shared" si="43"/>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4"/>
        <v/>
      </c>
      <c r="T838" s="156" t="str">
        <f ca="1">IF(B838="","",IF(ISERROR(MATCH($J838,SorP!$B$1:$B$5661,0)),"",INDIRECT("'SorP'!$A$"&amp;MATCH($J838,SorP!$B$1:$B$5661,0))))</f>
        <v/>
      </c>
      <c r="U838" s="169"/>
      <c r="V838" s="170" t="e">
        <f>IF(C838="",NA(),MATCH($B838&amp;$C838,'Smelter Look-up'!$J:$J,0))</f>
        <v>#N/A</v>
      </c>
      <c r="X838" s="171">
        <f t="shared" ca="1" si="42"/>
        <v>0</v>
      </c>
      <c r="AB838" s="171" t="str">
        <f t="shared" si="43"/>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4"/>
        <v/>
      </c>
      <c r="T839" s="156" t="str">
        <f ca="1">IF(B839="","",IF(ISERROR(MATCH($J839,SorP!$B$1:$B$5661,0)),"",INDIRECT("'SorP'!$A$"&amp;MATCH($J839,SorP!$B$1:$B$5661,0))))</f>
        <v/>
      </c>
      <c r="U839" s="169"/>
      <c r="V839" s="170" t="e">
        <f>IF(C839="",NA(),MATCH($B839&amp;$C839,'Smelter Look-up'!$J:$J,0))</f>
        <v>#N/A</v>
      </c>
      <c r="X839" s="171">
        <f t="shared" ca="1" si="42"/>
        <v>0</v>
      </c>
      <c r="AB839" s="171" t="str">
        <f t="shared" si="43"/>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4"/>
        <v/>
      </c>
      <c r="T840" s="156" t="str">
        <f ca="1">IF(B840="","",IF(ISERROR(MATCH($J840,SorP!$B$1:$B$5661,0)),"",INDIRECT("'SorP'!$A$"&amp;MATCH($J840,SorP!$B$1:$B$5661,0))))</f>
        <v/>
      </c>
      <c r="U840" s="169"/>
      <c r="V840" s="170" t="e">
        <f>IF(C840="",NA(),MATCH($B840&amp;$C840,'Smelter Look-up'!$J:$J,0))</f>
        <v>#N/A</v>
      </c>
      <c r="X840" s="171">
        <f t="shared" ca="1" si="42"/>
        <v>0</v>
      </c>
      <c r="AB840" s="171" t="str">
        <f t="shared" si="43"/>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4"/>
        <v/>
      </c>
      <c r="T841" s="156" t="str">
        <f ca="1">IF(B841="","",IF(ISERROR(MATCH($J841,SorP!$B$1:$B$5661,0)),"",INDIRECT("'SorP'!$A$"&amp;MATCH($J841,SorP!$B$1:$B$5661,0))))</f>
        <v/>
      </c>
      <c r="U841" s="169"/>
      <c r="V841" s="170" t="e">
        <f>IF(C841="",NA(),MATCH($B841&amp;$C841,'Smelter Look-up'!$J:$J,0))</f>
        <v>#N/A</v>
      </c>
      <c r="X841" s="171">
        <f t="shared" ca="1" si="42"/>
        <v>0</v>
      </c>
      <c r="AB841" s="171" t="str">
        <f t="shared" si="43"/>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4"/>
        <v/>
      </c>
      <c r="T842" s="156" t="str">
        <f ca="1">IF(B842="","",IF(ISERROR(MATCH($J842,SorP!$B$1:$B$5661,0)),"",INDIRECT("'SorP'!$A$"&amp;MATCH($J842,SorP!$B$1:$B$5661,0))))</f>
        <v/>
      </c>
      <c r="U842" s="169"/>
      <c r="V842" s="170" t="e">
        <f>IF(C842="",NA(),MATCH($B842&amp;$C842,'Smelter Look-up'!$J:$J,0))</f>
        <v>#N/A</v>
      </c>
      <c r="X842" s="171">
        <f t="shared" ca="1" si="42"/>
        <v>0</v>
      </c>
      <c r="AB842" s="171" t="str">
        <f t="shared" si="43"/>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4"/>
        <v/>
      </c>
      <c r="T843" s="156" t="str">
        <f ca="1">IF(B843="","",IF(ISERROR(MATCH($J843,SorP!$B$1:$B$5661,0)),"",INDIRECT("'SorP'!$A$"&amp;MATCH($J843,SorP!$B$1:$B$5661,0))))</f>
        <v/>
      </c>
      <c r="U843" s="169"/>
      <c r="V843" s="170" t="e">
        <f>IF(C843="",NA(),MATCH($B843&amp;$C843,'Smelter Look-up'!$J:$J,0))</f>
        <v>#N/A</v>
      </c>
      <c r="X843" s="171">
        <f t="shared" ca="1" si="42"/>
        <v>0</v>
      </c>
      <c r="AB843" s="171" t="str">
        <f t="shared" si="43"/>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4"/>
        <v/>
      </c>
      <c r="T844" s="156" t="str">
        <f ca="1">IF(B844="","",IF(ISERROR(MATCH($J844,SorP!$B$1:$B$5661,0)),"",INDIRECT("'SorP'!$A$"&amp;MATCH($J844,SorP!$B$1:$B$5661,0))))</f>
        <v/>
      </c>
      <c r="U844" s="169"/>
      <c r="V844" s="170" t="e">
        <f>IF(C844="",NA(),MATCH($B844&amp;$C844,'Smelter Look-up'!$J:$J,0))</f>
        <v>#N/A</v>
      </c>
      <c r="X844" s="171">
        <f t="shared" ca="1" si="42"/>
        <v>0</v>
      </c>
      <c r="AB844" s="171" t="str">
        <f t="shared" si="43"/>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4"/>
        <v/>
      </c>
      <c r="T845" s="156" t="str">
        <f ca="1">IF(B845="","",IF(ISERROR(MATCH($J845,SorP!$B$1:$B$5661,0)),"",INDIRECT("'SorP'!$A$"&amp;MATCH($J845,SorP!$B$1:$B$5661,0))))</f>
        <v/>
      </c>
      <c r="U845" s="169"/>
      <c r="V845" s="170" t="e">
        <f>IF(C845="",NA(),MATCH($B845&amp;$C845,'Smelter Look-up'!$J:$J,0))</f>
        <v>#N/A</v>
      </c>
      <c r="X845" s="171">
        <f t="shared" ca="1" si="42"/>
        <v>0</v>
      </c>
      <c r="AB845" s="171" t="str">
        <f t="shared" si="43"/>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4"/>
        <v/>
      </c>
      <c r="T846" s="156" t="str">
        <f ca="1">IF(B846="","",IF(ISERROR(MATCH($J846,SorP!$B$1:$B$5661,0)),"",INDIRECT("'SorP'!$A$"&amp;MATCH($J846,SorP!$B$1:$B$5661,0))))</f>
        <v/>
      </c>
      <c r="U846" s="169"/>
      <c r="V846" s="170" t="e">
        <f>IF(C846="",NA(),MATCH($B846&amp;$C846,'Smelter Look-up'!$J:$J,0))</f>
        <v>#N/A</v>
      </c>
      <c r="X846" s="171">
        <f t="shared" ca="1" si="42"/>
        <v>0</v>
      </c>
      <c r="AB846" s="171" t="str">
        <f t="shared" si="43"/>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4"/>
        <v/>
      </c>
      <c r="T847" s="156" t="str">
        <f ca="1">IF(B847="","",IF(ISERROR(MATCH($J847,SorP!$B$1:$B$5661,0)),"",INDIRECT("'SorP'!$A$"&amp;MATCH($J847,SorP!$B$1:$B$5661,0))))</f>
        <v/>
      </c>
      <c r="U847" s="169"/>
      <c r="V847" s="170" t="e">
        <f>IF(C847="",NA(),MATCH($B847&amp;$C847,'Smelter Look-up'!$J:$J,0))</f>
        <v>#N/A</v>
      </c>
      <c r="X847" s="171">
        <f t="shared" ca="1" si="42"/>
        <v>0</v>
      </c>
      <c r="AB847" s="171" t="str">
        <f t="shared" si="43"/>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4"/>
        <v/>
      </c>
      <c r="T848" s="156" t="str">
        <f ca="1">IF(B848="","",IF(ISERROR(MATCH($J848,SorP!$B$1:$B$5661,0)),"",INDIRECT("'SorP'!$A$"&amp;MATCH($J848,SorP!$B$1:$B$5661,0))))</f>
        <v/>
      </c>
      <c r="U848" s="169"/>
      <c r="V848" s="170" t="e">
        <f>IF(C848="",NA(),MATCH($B848&amp;$C848,'Smelter Look-up'!$J:$J,0))</f>
        <v>#N/A</v>
      </c>
      <c r="X848" s="171">
        <f t="shared" ca="1" si="42"/>
        <v>0</v>
      </c>
      <c r="AB848" s="171" t="str">
        <f t="shared" si="43"/>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4"/>
        <v/>
      </c>
      <c r="T849" s="156" t="str">
        <f ca="1">IF(B849="","",IF(ISERROR(MATCH($J849,SorP!$B$1:$B$5661,0)),"",INDIRECT("'SorP'!$A$"&amp;MATCH($J849,SorP!$B$1:$B$5661,0))))</f>
        <v/>
      </c>
      <c r="U849" s="169"/>
      <c r="V849" s="170" t="e">
        <f>IF(C849="",NA(),MATCH($B849&amp;$C849,'Smelter Look-up'!$J:$J,0))</f>
        <v>#N/A</v>
      </c>
      <c r="X849" s="171">
        <f t="shared" ca="1" si="42"/>
        <v>0</v>
      </c>
      <c r="AB849" s="171" t="str">
        <f t="shared" si="43"/>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4"/>
        <v/>
      </c>
      <c r="T850" s="156" t="str">
        <f ca="1">IF(B850="","",IF(ISERROR(MATCH($J850,SorP!$B$1:$B$5661,0)),"",INDIRECT("'SorP'!$A$"&amp;MATCH($J850,SorP!$B$1:$B$5661,0))))</f>
        <v/>
      </c>
      <c r="U850" s="169"/>
      <c r="V850" s="170" t="e">
        <f>IF(C850="",NA(),MATCH($B850&amp;$C850,'Smelter Look-up'!$J:$J,0))</f>
        <v>#N/A</v>
      </c>
      <c r="X850" s="171">
        <f t="shared" ca="1" si="42"/>
        <v>0</v>
      </c>
      <c r="AB850" s="171" t="str">
        <f t="shared" si="43"/>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4"/>
        <v/>
      </c>
      <c r="T851" s="156" t="str">
        <f ca="1">IF(B851="","",IF(ISERROR(MATCH($J851,SorP!$B$1:$B$5661,0)),"",INDIRECT("'SorP'!$A$"&amp;MATCH($J851,SorP!$B$1:$B$5661,0))))</f>
        <v/>
      </c>
      <c r="U851" s="169"/>
      <c r="V851" s="170" t="e">
        <f>IF(C851="",NA(),MATCH($B851&amp;$C851,'Smelter Look-up'!$J:$J,0))</f>
        <v>#N/A</v>
      </c>
      <c r="X851" s="171">
        <f t="shared" ca="1" si="42"/>
        <v>0</v>
      </c>
      <c r="AB851" s="171" t="str">
        <f t="shared" si="43"/>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4"/>
        <v/>
      </c>
      <c r="T852" s="156" t="str">
        <f ca="1">IF(B852="","",IF(ISERROR(MATCH($J852,SorP!$B$1:$B$5661,0)),"",INDIRECT("'SorP'!$A$"&amp;MATCH($J852,SorP!$B$1:$B$5661,0))))</f>
        <v/>
      </c>
      <c r="U852" s="169"/>
      <c r="V852" s="170" t="e">
        <f>IF(C852="",NA(),MATCH($B852&amp;$C852,'Smelter Look-up'!$J:$J,0))</f>
        <v>#N/A</v>
      </c>
      <c r="X852" s="171">
        <f t="shared" ca="1" si="42"/>
        <v>0</v>
      </c>
      <c r="AB852" s="171" t="str">
        <f t="shared" si="43"/>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4"/>
        <v/>
      </c>
      <c r="T853" s="156" t="str">
        <f ca="1">IF(B853="","",IF(ISERROR(MATCH($J853,SorP!$B$1:$B$5661,0)),"",INDIRECT("'SorP'!$A$"&amp;MATCH($J853,SorP!$B$1:$B$5661,0))))</f>
        <v/>
      </c>
      <c r="U853" s="169"/>
      <c r="V853" s="170" t="e">
        <f>IF(C853="",NA(),MATCH($B853&amp;$C853,'Smelter Look-up'!$J:$J,0))</f>
        <v>#N/A</v>
      </c>
      <c r="X853" s="171">
        <f t="shared" ca="1" si="42"/>
        <v>0</v>
      </c>
      <c r="AB853" s="171" t="str">
        <f t="shared" si="43"/>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4"/>
        <v/>
      </c>
      <c r="T854" s="156" t="str">
        <f ca="1">IF(B854="","",IF(ISERROR(MATCH($J854,SorP!$B$1:$B$5661,0)),"",INDIRECT("'SorP'!$A$"&amp;MATCH($J854,SorP!$B$1:$B$5661,0))))</f>
        <v/>
      </c>
      <c r="U854" s="169"/>
      <c r="V854" s="170" t="e">
        <f>IF(C854="",NA(),MATCH($B854&amp;$C854,'Smelter Look-up'!$J:$J,0))</f>
        <v>#N/A</v>
      </c>
      <c r="X854" s="171">
        <f t="shared" ca="1" si="42"/>
        <v>0</v>
      </c>
      <c r="AB854" s="171" t="str">
        <f t="shared" si="43"/>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4"/>
        <v/>
      </c>
      <c r="T855" s="156" t="str">
        <f ca="1">IF(B855="","",IF(ISERROR(MATCH($J855,SorP!$B$1:$B$5661,0)),"",INDIRECT("'SorP'!$A$"&amp;MATCH($J855,SorP!$B$1:$B$5661,0))))</f>
        <v/>
      </c>
      <c r="U855" s="169"/>
      <c r="V855" s="170" t="e">
        <f>IF(C855="",NA(),MATCH($B855&amp;$C855,'Smelter Look-up'!$J:$J,0))</f>
        <v>#N/A</v>
      </c>
      <c r="X855" s="171">
        <f t="shared" ca="1" si="42"/>
        <v>0</v>
      </c>
      <c r="AB855" s="171" t="str">
        <f t="shared" si="43"/>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4"/>
        <v/>
      </c>
      <c r="T856" s="156" t="str">
        <f ca="1">IF(B856="","",IF(ISERROR(MATCH($J856,SorP!$B$1:$B$5661,0)),"",INDIRECT("'SorP'!$A$"&amp;MATCH($J856,SorP!$B$1:$B$5661,0))))</f>
        <v/>
      </c>
      <c r="U856" s="169"/>
      <c r="V856" s="170" t="e">
        <f>IF(C856="",NA(),MATCH($B856&amp;$C856,'Smelter Look-up'!$J:$J,0))</f>
        <v>#N/A</v>
      </c>
      <c r="X856" s="171">
        <f t="shared" ca="1" si="42"/>
        <v>0</v>
      </c>
      <c r="AB856" s="171" t="str">
        <f t="shared" si="43"/>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4"/>
        <v/>
      </c>
      <c r="T857" s="156" t="str">
        <f ca="1">IF(B857="","",IF(ISERROR(MATCH($J857,SorP!$B$1:$B$5661,0)),"",INDIRECT("'SorP'!$A$"&amp;MATCH($J857,SorP!$B$1:$B$5661,0))))</f>
        <v/>
      </c>
      <c r="U857" s="169"/>
      <c r="V857" s="170" t="e">
        <f>IF(C857="",NA(),MATCH($B857&amp;$C857,'Smelter Look-up'!$J:$J,0))</f>
        <v>#N/A</v>
      </c>
      <c r="X857" s="171">
        <f t="shared" ca="1" si="42"/>
        <v>0</v>
      </c>
      <c r="AB857" s="171" t="str">
        <f t="shared" si="43"/>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4"/>
        <v/>
      </c>
      <c r="T858" s="156" t="str">
        <f ca="1">IF(B858="","",IF(ISERROR(MATCH($J858,SorP!$B$1:$B$5661,0)),"",INDIRECT("'SorP'!$A$"&amp;MATCH($J858,SorP!$B$1:$B$5661,0))))</f>
        <v/>
      </c>
      <c r="U858" s="169"/>
      <c r="V858" s="170" t="e">
        <f>IF(C858="",NA(),MATCH($B858&amp;$C858,'Smelter Look-up'!$J:$J,0))</f>
        <v>#N/A</v>
      </c>
      <c r="X858" s="171">
        <f t="shared" ca="1" si="42"/>
        <v>0</v>
      </c>
      <c r="AB858" s="171" t="str">
        <f t="shared" si="43"/>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4"/>
        <v/>
      </c>
      <c r="T859" s="156" t="str">
        <f ca="1">IF(B859="","",IF(ISERROR(MATCH($J859,SorP!$B$1:$B$5661,0)),"",INDIRECT("'SorP'!$A$"&amp;MATCH($J859,SorP!$B$1:$B$5661,0))))</f>
        <v/>
      </c>
      <c r="U859" s="169"/>
      <c r="V859" s="170" t="e">
        <f>IF(C859="",NA(),MATCH($B859&amp;$C859,'Smelter Look-up'!$J:$J,0))</f>
        <v>#N/A</v>
      </c>
      <c r="X859" s="171">
        <f t="shared" ca="1" si="42"/>
        <v>0</v>
      </c>
      <c r="AB859" s="171" t="str">
        <f t="shared" si="43"/>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4"/>
        <v/>
      </c>
      <c r="T860" s="156" t="str">
        <f ca="1">IF(B860="","",IF(ISERROR(MATCH($J860,SorP!$B$1:$B$5661,0)),"",INDIRECT("'SorP'!$A$"&amp;MATCH($J860,SorP!$B$1:$B$5661,0))))</f>
        <v/>
      </c>
      <c r="U860" s="169"/>
      <c r="V860" s="170" t="e">
        <f>IF(C860="",NA(),MATCH($B860&amp;$C860,'Smelter Look-up'!$J:$J,0))</f>
        <v>#N/A</v>
      </c>
      <c r="X860" s="171">
        <f t="shared" ca="1" si="42"/>
        <v>0</v>
      </c>
      <c r="AB860" s="171" t="str">
        <f t="shared" si="43"/>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4"/>
        <v/>
      </c>
      <c r="T861" s="156" t="str">
        <f ca="1">IF(B861="","",IF(ISERROR(MATCH($J861,SorP!$B$1:$B$5661,0)),"",INDIRECT("'SorP'!$A$"&amp;MATCH($J861,SorP!$B$1:$B$5661,0))))</f>
        <v/>
      </c>
      <c r="U861" s="169"/>
      <c r="V861" s="170" t="e">
        <f>IF(C861="",NA(),MATCH($B861&amp;$C861,'Smelter Look-up'!$J:$J,0))</f>
        <v>#N/A</v>
      </c>
      <c r="X861" s="171">
        <f t="shared" ca="1" si="42"/>
        <v>0</v>
      </c>
      <c r="AB861" s="171" t="str">
        <f t="shared" si="43"/>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4"/>
        <v/>
      </c>
      <c r="T862" s="156" t="str">
        <f ca="1">IF(B862="","",IF(ISERROR(MATCH($J862,SorP!$B$1:$B$5661,0)),"",INDIRECT("'SorP'!$A$"&amp;MATCH($J862,SorP!$B$1:$B$5661,0))))</f>
        <v/>
      </c>
      <c r="U862" s="169"/>
      <c r="V862" s="170" t="e">
        <f>IF(C862="",NA(),MATCH($B862&amp;$C862,'Smelter Look-up'!$J:$J,0))</f>
        <v>#N/A</v>
      </c>
      <c r="X862" s="171">
        <f t="shared" ca="1" si="42"/>
        <v>0</v>
      </c>
      <c r="AB862" s="171" t="str">
        <f t="shared" si="43"/>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4"/>
        <v/>
      </c>
      <c r="T863" s="156" t="str">
        <f ca="1">IF(B863="","",IF(ISERROR(MATCH($J863,SorP!$B$1:$B$5661,0)),"",INDIRECT("'SorP'!$A$"&amp;MATCH($J863,SorP!$B$1:$B$5661,0))))</f>
        <v/>
      </c>
      <c r="U863" s="169"/>
      <c r="V863" s="170" t="e">
        <f>IF(C863="",NA(),MATCH($B863&amp;$C863,'Smelter Look-up'!$J:$J,0))</f>
        <v>#N/A</v>
      </c>
      <c r="X863" s="171">
        <f t="shared" ca="1" si="42"/>
        <v>0</v>
      </c>
      <c r="AB863" s="171" t="str">
        <f t="shared" si="43"/>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4"/>
        <v/>
      </c>
      <c r="T864" s="156" t="str">
        <f ca="1">IF(B864="","",IF(ISERROR(MATCH($J864,SorP!$B$1:$B$5661,0)),"",INDIRECT("'SorP'!$A$"&amp;MATCH($J864,SorP!$B$1:$B$5661,0))))</f>
        <v/>
      </c>
      <c r="U864" s="169"/>
      <c r="V864" s="170" t="e">
        <f>IF(C864="",NA(),MATCH($B864&amp;$C864,'Smelter Look-up'!$J:$J,0))</f>
        <v>#N/A</v>
      </c>
      <c r="X864" s="171">
        <f t="shared" ca="1" si="42"/>
        <v>0</v>
      </c>
      <c r="AB864" s="171" t="str">
        <f t="shared" si="43"/>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4"/>
        <v/>
      </c>
      <c r="T865" s="156" t="str">
        <f ca="1">IF(B865="","",IF(ISERROR(MATCH($J865,SorP!$B$1:$B$5661,0)),"",INDIRECT("'SorP'!$A$"&amp;MATCH($J865,SorP!$B$1:$B$5661,0))))</f>
        <v/>
      </c>
      <c r="U865" s="169"/>
      <c r="V865" s="170" t="e">
        <f>IF(C865="",NA(),MATCH($B865&amp;$C865,'Smelter Look-up'!$J:$J,0))</f>
        <v>#N/A</v>
      </c>
      <c r="X865" s="171">
        <f t="shared" ca="1" si="42"/>
        <v>0</v>
      </c>
      <c r="AB865" s="171" t="str">
        <f t="shared" si="43"/>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4"/>
        <v/>
      </c>
      <c r="T866" s="156" t="str">
        <f ca="1">IF(B866="","",IF(ISERROR(MATCH($J866,SorP!$B$1:$B$5661,0)),"",INDIRECT("'SorP'!$A$"&amp;MATCH($J866,SorP!$B$1:$B$5661,0))))</f>
        <v/>
      </c>
      <c r="U866" s="169"/>
      <c r="V866" s="170" t="e">
        <f>IF(C866="",NA(),MATCH($B866&amp;$C866,'Smelter Look-up'!$J:$J,0))</f>
        <v>#N/A</v>
      </c>
      <c r="X866" s="171">
        <f t="shared" ca="1" si="42"/>
        <v>0</v>
      </c>
      <c r="AB866" s="171" t="str">
        <f t="shared" si="43"/>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4"/>
        <v/>
      </c>
      <c r="T867" s="156" t="str">
        <f ca="1">IF(B867="","",IF(ISERROR(MATCH($J867,SorP!$B$1:$B$5661,0)),"",INDIRECT("'SorP'!$A$"&amp;MATCH($J867,SorP!$B$1:$B$5661,0))))</f>
        <v/>
      </c>
      <c r="U867" s="169"/>
      <c r="V867" s="170" t="e">
        <f>IF(C867="",NA(),MATCH($B867&amp;$C867,'Smelter Look-up'!$J:$J,0))</f>
        <v>#N/A</v>
      </c>
      <c r="X867" s="171">
        <f t="shared" ca="1" si="42"/>
        <v>0</v>
      </c>
      <c r="AB867" s="171" t="str">
        <f t="shared" si="43"/>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4"/>
        <v/>
      </c>
      <c r="T868" s="156" t="str">
        <f ca="1">IF(B868="","",IF(ISERROR(MATCH($J868,SorP!$B$1:$B$5661,0)),"",INDIRECT("'SorP'!$A$"&amp;MATCH($J868,SorP!$B$1:$B$5661,0))))</f>
        <v/>
      </c>
      <c r="U868" s="169"/>
      <c r="V868" s="170" t="e">
        <f>IF(C868="",NA(),MATCH($B868&amp;$C868,'Smelter Look-up'!$J:$J,0))</f>
        <v>#N/A</v>
      </c>
      <c r="X868" s="171">
        <f t="shared" ca="1" si="42"/>
        <v>0</v>
      </c>
      <c r="AB868" s="171" t="str">
        <f t="shared" si="43"/>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4"/>
        <v/>
      </c>
      <c r="T869" s="156" t="str">
        <f ca="1">IF(B869="","",IF(ISERROR(MATCH($J869,SorP!$B$1:$B$5661,0)),"",INDIRECT("'SorP'!$A$"&amp;MATCH($J869,SorP!$B$1:$B$5661,0))))</f>
        <v/>
      </c>
      <c r="U869" s="169"/>
      <c r="V869" s="170" t="e">
        <f>IF(C869="",NA(),MATCH($B869&amp;$C869,'Smelter Look-up'!$J:$J,0))</f>
        <v>#N/A</v>
      </c>
      <c r="X869" s="171">
        <f t="shared" ca="1" si="42"/>
        <v>0</v>
      </c>
      <c r="AB869" s="171" t="str">
        <f t="shared" si="43"/>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4"/>
        <v/>
      </c>
      <c r="T870" s="156" t="str">
        <f ca="1">IF(B870="","",IF(ISERROR(MATCH($J870,SorP!$B$1:$B$5661,0)),"",INDIRECT("'SorP'!$A$"&amp;MATCH($J870,SorP!$B$1:$B$5661,0))))</f>
        <v/>
      </c>
      <c r="U870" s="169"/>
      <c r="V870" s="170" t="e">
        <f>IF(C870="",NA(),MATCH($B870&amp;$C870,'Smelter Look-up'!$J:$J,0))</f>
        <v>#N/A</v>
      </c>
      <c r="X870" s="171">
        <f t="shared" ca="1" si="42"/>
        <v>0</v>
      </c>
      <c r="AB870" s="171" t="str">
        <f t="shared" si="43"/>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4"/>
        <v/>
      </c>
      <c r="T871" s="156" t="str">
        <f ca="1">IF(B871="","",IF(ISERROR(MATCH($J871,SorP!$B$1:$B$5661,0)),"",INDIRECT("'SorP'!$A$"&amp;MATCH($J871,SorP!$B$1:$B$5661,0))))</f>
        <v/>
      </c>
      <c r="U871" s="169"/>
      <c r="V871" s="170" t="e">
        <f>IF(C871="",NA(),MATCH($B871&amp;$C871,'Smelter Look-up'!$J:$J,0))</f>
        <v>#N/A</v>
      </c>
      <c r="X871" s="171">
        <f t="shared" ca="1" si="42"/>
        <v>0</v>
      </c>
      <c r="AB871" s="171" t="str">
        <f t="shared" si="43"/>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4"/>
        <v/>
      </c>
      <c r="T872" s="156" t="str">
        <f ca="1">IF(B872="","",IF(ISERROR(MATCH($J872,SorP!$B$1:$B$5661,0)),"",INDIRECT("'SorP'!$A$"&amp;MATCH($J872,SorP!$B$1:$B$5661,0))))</f>
        <v/>
      </c>
      <c r="U872" s="169"/>
      <c r="V872" s="170" t="e">
        <f>IF(C872="",NA(),MATCH($B872&amp;$C872,'Smelter Look-up'!$J:$J,0))</f>
        <v>#N/A</v>
      </c>
      <c r="X872" s="171">
        <f t="shared" ca="1" si="42"/>
        <v>0</v>
      </c>
      <c r="AB872" s="171" t="str">
        <f t="shared" si="43"/>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4"/>
        <v/>
      </c>
      <c r="T873" s="156" t="str">
        <f ca="1">IF(B873="","",IF(ISERROR(MATCH($J873,SorP!$B$1:$B$5661,0)),"",INDIRECT("'SorP'!$A$"&amp;MATCH($J873,SorP!$B$1:$B$5661,0))))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4"/>
        <v/>
      </c>
      <c r="T874" s="156" t="str">
        <f ca="1">IF(B874="","",IF(ISERROR(MATCH($J874,SorP!$B$1:$B$5661,0)),"",INDIRECT("'SorP'!$A$"&amp;MATCH($J874,SorP!$B$1:$B$5661,0))))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4"/>
        <v/>
      </c>
      <c r="T875" s="156" t="str">
        <f ca="1">IF(B875="","",IF(ISERROR(MATCH($J875,SorP!$B$1:$B$5661,0)),"",INDIRECT("'SorP'!$A$"&amp;MATCH($J875,SorP!$B$1:$B$5661,0))))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4"/>
        <v/>
      </c>
      <c r="T876" s="156" t="str">
        <f ca="1">IF(B876="","",IF(ISERROR(MATCH($J876,SorP!$B$1:$B$5661,0)),"",INDIRECT("'SorP'!$A$"&amp;MATCH($J876,SorP!$B$1:$B$5661,0))))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4"/>
        <v/>
      </c>
      <c r="T877" s="156" t="str">
        <f ca="1">IF(B877="","",IF(ISERROR(MATCH($J877,SorP!$B$1:$B$5661,0)),"",INDIRECT("'SorP'!$A$"&amp;MATCH($J877,SorP!$B$1:$B$5661,0))))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4"/>
        <v/>
      </c>
      <c r="T878" s="156" t="str">
        <f ca="1">IF(B878="","",IF(ISERROR(MATCH($J878,SorP!$B$1:$B$5661,0)),"",INDIRECT("'SorP'!$A$"&amp;MATCH($J878,SorP!$B$1:$B$5661,0))))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4"/>
        <v/>
      </c>
      <c r="T879" s="156" t="str">
        <f ca="1">IF(B879="","",IF(ISERROR(MATCH($J879,SorP!$B$1:$B$5661,0)),"",INDIRECT("'SorP'!$A$"&amp;MATCH($J879,SorP!$B$1:$B$5661,0))))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4"/>
        <v/>
      </c>
      <c r="T880" s="156" t="str">
        <f ca="1">IF(B880="","",IF(ISERROR(MATCH($J880,SorP!$B$1:$B$5661,0)),"",INDIRECT("'SorP'!$A$"&amp;MATCH($J880,SorP!$B$1:$B$5661,0))))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4"/>
        <v/>
      </c>
      <c r="T881" s="156" t="str">
        <f ca="1">IF(B881="","",IF(ISERROR(MATCH($J881,SorP!$B$1:$B$5661,0)),"",INDIRECT("'SorP'!$A$"&amp;MATCH($J881,SorP!$B$1:$B$5661,0))))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4"/>
        <v/>
      </c>
      <c r="T882" s="156" t="str">
        <f ca="1">IF(B882="","",IF(ISERROR(MATCH($J882,SorP!$B$1:$B$5661,0)),"",INDIRECT("'SorP'!$A$"&amp;MATCH($J882,SorP!$B$1:$B$5661,0))))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4"/>
        <v/>
      </c>
      <c r="T883" s="156" t="str">
        <f ca="1">IF(B883="","",IF(ISERROR(MATCH($J883,SorP!$B$1:$B$5661,0)),"",INDIRECT("'SorP'!$A$"&amp;MATCH($J883,SorP!$B$1:$B$5661,0))))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4"/>
        <v/>
      </c>
      <c r="T884" s="156" t="str">
        <f ca="1">IF(B884="","",IF(ISERROR(MATCH($J884,SorP!$B$1:$B$5661,0)),"",INDIRECT("'SorP'!$A$"&amp;MATCH($J884,SorP!$B$1:$B$5661,0))))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4"/>
        <v/>
      </c>
      <c r="T885" s="156" t="str">
        <f ca="1">IF(B885="","",IF(ISERROR(MATCH($J885,SorP!$B$1:$B$5661,0)),"",INDIRECT("'SorP'!$A$"&amp;MATCH($J885,SorP!$B$1:$B$5661,0))))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4"/>
        <v/>
      </c>
      <c r="T886" s="156" t="str">
        <f ca="1">IF(B886="","",IF(ISERROR(MATCH($J886,SorP!$B$1:$B$5661,0)),"",INDIRECT("'SorP'!$A$"&amp;MATCH($J886,SorP!$B$1:$B$5661,0))))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IF(B887="","",IF(ISERROR(MATCH($J887,SorP!$B$1:$B$5661,0)),"",INDIRECT("'SorP'!$A$"&amp;MATCH($J887,SorP!$B$1:$B$5661,0))))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IF(B888="","",IF(ISERROR(MATCH($J888,SorP!$B$1:$B$5661,0)),"",INDIRECT("'SorP'!$A$"&amp;MATCH($J888,SorP!$B$1:$B$5661,0))))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IF(B889="","",IF(ISERROR(MATCH($J889,SorP!$B$1:$B$5661,0)),"",INDIRECT("'SorP'!$A$"&amp;MATCH($J889,SorP!$B$1:$B$5661,0))))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ref="X895:X958" ca="1" si="45">IF(AND(C895="Smelter not listed",OR(LEN(D895)=0,LEN(E895)=0)),1,0)</f>
        <v>0</v>
      </c>
      <c r="AB895" s="171" t="str">
        <f t="shared" ref="AB895:AB958" si="46">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7">IF(B896="","",IF(ISERROR(MATCH($E896,CL,0)),"Unknown",INDIRECT("'C'!$A$"&amp;MATCH($E896,CL,0)+1)))</f>
        <v/>
      </c>
      <c r="T896" s="156" t="str">
        <f ca="1">IF(B896="","",IF(ISERROR(MATCH($J896,SorP!$B$1:$B$5661,0)),"",INDIRECT("'SorP'!$A$"&amp;MATCH($J896,SorP!$B$1:$B$5661,0))))</f>
        <v/>
      </c>
      <c r="U896" s="169"/>
      <c r="V896" s="170" t="e">
        <f>IF(C896="",NA(),MATCH($B896&amp;$C896,'Smelter Look-up'!$J:$J,0))</f>
        <v>#N/A</v>
      </c>
      <c r="X896" s="171">
        <f t="shared" ca="1" si="45"/>
        <v>0</v>
      </c>
      <c r="AB896" s="171" t="str">
        <f t="shared" si="46"/>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7"/>
        <v/>
      </c>
      <c r="T897" s="156" t="str">
        <f ca="1">IF(B897="","",IF(ISERROR(MATCH($J897,SorP!$B$1:$B$5661,0)),"",INDIRECT("'SorP'!$A$"&amp;MATCH($J897,SorP!$B$1:$B$5661,0))))</f>
        <v/>
      </c>
      <c r="U897" s="169"/>
      <c r="V897" s="170" t="e">
        <f>IF(C897="",NA(),MATCH($B897&amp;$C897,'Smelter Look-up'!$J:$J,0))</f>
        <v>#N/A</v>
      </c>
      <c r="X897" s="171">
        <f t="shared" ca="1" si="45"/>
        <v>0</v>
      </c>
      <c r="AB897" s="171" t="str">
        <f t="shared" si="46"/>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7"/>
        <v/>
      </c>
      <c r="T898" s="156" t="str">
        <f ca="1">IF(B898="","",IF(ISERROR(MATCH($J898,SorP!$B$1:$B$5661,0)),"",INDIRECT("'SorP'!$A$"&amp;MATCH($J898,SorP!$B$1:$B$5661,0))))</f>
        <v/>
      </c>
      <c r="U898" s="169"/>
      <c r="V898" s="170" t="e">
        <f>IF(C898="",NA(),MATCH($B898&amp;$C898,'Smelter Look-up'!$J:$J,0))</f>
        <v>#N/A</v>
      </c>
      <c r="X898" s="171">
        <f t="shared" ca="1" si="45"/>
        <v>0</v>
      </c>
      <c r="AB898" s="171" t="str">
        <f t="shared" si="46"/>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7"/>
        <v/>
      </c>
      <c r="T899" s="156" t="str">
        <f ca="1">IF(B899="","",IF(ISERROR(MATCH($J899,SorP!$B$1:$B$5661,0)),"",INDIRECT("'SorP'!$A$"&amp;MATCH($J899,SorP!$B$1:$B$5661,0))))</f>
        <v/>
      </c>
      <c r="U899" s="169"/>
      <c r="V899" s="170" t="e">
        <f>IF(C899="",NA(),MATCH($B899&amp;$C899,'Smelter Look-up'!$J:$J,0))</f>
        <v>#N/A</v>
      </c>
      <c r="X899" s="171">
        <f t="shared" ca="1" si="45"/>
        <v>0</v>
      </c>
      <c r="AB899" s="171" t="str">
        <f t="shared" si="46"/>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7"/>
        <v/>
      </c>
      <c r="T900" s="156" t="str">
        <f ca="1">IF(B900="","",IF(ISERROR(MATCH($J900,SorP!$B$1:$B$5661,0)),"",INDIRECT("'SorP'!$A$"&amp;MATCH($J900,SorP!$B$1:$B$5661,0))))</f>
        <v/>
      </c>
      <c r="U900" s="169"/>
      <c r="V900" s="170" t="e">
        <f>IF(C900="",NA(),MATCH($B900&amp;$C900,'Smelter Look-up'!$J:$J,0))</f>
        <v>#N/A</v>
      </c>
      <c r="X900" s="171">
        <f t="shared" ca="1" si="45"/>
        <v>0</v>
      </c>
      <c r="AB900" s="171" t="str">
        <f t="shared" si="46"/>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7"/>
        <v/>
      </c>
      <c r="T901" s="156" t="str">
        <f ca="1">IF(B901="","",IF(ISERROR(MATCH($J901,SorP!$B$1:$B$5661,0)),"",INDIRECT("'SorP'!$A$"&amp;MATCH($J901,SorP!$B$1:$B$5661,0))))</f>
        <v/>
      </c>
      <c r="U901" s="169"/>
      <c r="V901" s="170" t="e">
        <f>IF(C901="",NA(),MATCH($B901&amp;$C901,'Smelter Look-up'!$J:$J,0))</f>
        <v>#N/A</v>
      </c>
      <c r="X901" s="171">
        <f t="shared" ca="1" si="45"/>
        <v>0</v>
      </c>
      <c r="AB901" s="171" t="str">
        <f t="shared" si="46"/>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7"/>
        <v/>
      </c>
      <c r="T902" s="156" t="str">
        <f ca="1">IF(B902="","",IF(ISERROR(MATCH($J902,SorP!$B$1:$B$5661,0)),"",INDIRECT("'SorP'!$A$"&amp;MATCH($J902,SorP!$B$1:$B$5661,0))))</f>
        <v/>
      </c>
      <c r="U902" s="169"/>
      <c r="V902" s="170" t="e">
        <f>IF(C902="",NA(),MATCH($B902&amp;$C902,'Smelter Look-up'!$J:$J,0))</f>
        <v>#N/A</v>
      </c>
      <c r="X902" s="171">
        <f t="shared" ca="1" si="45"/>
        <v>0</v>
      </c>
      <c r="AB902" s="171" t="str">
        <f t="shared" si="46"/>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7"/>
        <v/>
      </c>
      <c r="T903" s="156" t="str">
        <f ca="1">IF(B903="","",IF(ISERROR(MATCH($J903,SorP!$B$1:$B$5661,0)),"",INDIRECT("'SorP'!$A$"&amp;MATCH($J903,SorP!$B$1:$B$5661,0))))</f>
        <v/>
      </c>
      <c r="U903" s="169"/>
      <c r="V903" s="170" t="e">
        <f>IF(C903="",NA(),MATCH($B903&amp;$C903,'Smelter Look-up'!$J:$J,0))</f>
        <v>#N/A</v>
      </c>
      <c r="X903" s="171">
        <f t="shared" ca="1" si="45"/>
        <v>0</v>
      </c>
      <c r="AB903" s="171" t="str">
        <f t="shared" si="46"/>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7"/>
        <v/>
      </c>
      <c r="T904" s="156" t="str">
        <f ca="1">IF(B904="","",IF(ISERROR(MATCH($J904,SorP!$B$1:$B$5661,0)),"",INDIRECT("'SorP'!$A$"&amp;MATCH($J904,SorP!$B$1:$B$5661,0))))</f>
        <v/>
      </c>
      <c r="U904" s="169"/>
      <c r="V904" s="170" t="e">
        <f>IF(C904="",NA(),MATCH($B904&amp;$C904,'Smelter Look-up'!$J:$J,0))</f>
        <v>#N/A</v>
      </c>
      <c r="X904" s="171">
        <f t="shared" ca="1" si="45"/>
        <v>0</v>
      </c>
      <c r="AB904" s="171" t="str">
        <f t="shared" si="46"/>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7"/>
        <v/>
      </c>
      <c r="T905" s="156" t="str">
        <f ca="1">IF(B905="","",IF(ISERROR(MATCH($J905,SorP!$B$1:$B$5661,0)),"",INDIRECT("'SorP'!$A$"&amp;MATCH($J905,SorP!$B$1:$B$5661,0))))</f>
        <v/>
      </c>
      <c r="U905" s="169"/>
      <c r="V905" s="170" t="e">
        <f>IF(C905="",NA(),MATCH($B905&amp;$C905,'Smelter Look-up'!$J:$J,0))</f>
        <v>#N/A</v>
      </c>
      <c r="X905" s="171">
        <f t="shared" ca="1" si="45"/>
        <v>0</v>
      </c>
      <c r="AB905" s="171" t="str">
        <f t="shared" si="46"/>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7"/>
        <v/>
      </c>
      <c r="T906" s="156" t="str">
        <f ca="1">IF(B906="","",IF(ISERROR(MATCH($J906,SorP!$B$1:$B$5661,0)),"",INDIRECT("'SorP'!$A$"&amp;MATCH($J906,SorP!$B$1:$B$5661,0))))</f>
        <v/>
      </c>
      <c r="U906" s="169"/>
      <c r="V906" s="170" t="e">
        <f>IF(C906="",NA(),MATCH($B906&amp;$C906,'Smelter Look-up'!$J:$J,0))</f>
        <v>#N/A</v>
      </c>
      <c r="X906" s="171">
        <f t="shared" ca="1" si="45"/>
        <v>0</v>
      </c>
      <c r="AB906" s="171" t="str">
        <f t="shared" si="46"/>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7"/>
        <v/>
      </c>
      <c r="T907" s="156" t="str">
        <f ca="1">IF(B907="","",IF(ISERROR(MATCH($J907,SorP!$B$1:$B$5661,0)),"",INDIRECT("'SorP'!$A$"&amp;MATCH($J907,SorP!$B$1:$B$5661,0))))</f>
        <v/>
      </c>
      <c r="U907" s="169"/>
      <c r="V907" s="170" t="e">
        <f>IF(C907="",NA(),MATCH($B907&amp;$C907,'Smelter Look-up'!$J:$J,0))</f>
        <v>#N/A</v>
      </c>
      <c r="X907" s="171">
        <f t="shared" ca="1" si="45"/>
        <v>0</v>
      </c>
      <c r="AB907" s="171" t="str">
        <f t="shared" si="46"/>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7"/>
        <v/>
      </c>
      <c r="T908" s="156" t="str">
        <f ca="1">IF(B908="","",IF(ISERROR(MATCH($J908,SorP!$B$1:$B$5661,0)),"",INDIRECT("'SorP'!$A$"&amp;MATCH($J908,SorP!$B$1:$B$5661,0))))</f>
        <v/>
      </c>
      <c r="U908" s="169"/>
      <c r="V908" s="170" t="e">
        <f>IF(C908="",NA(),MATCH($B908&amp;$C908,'Smelter Look-up'!$J:$J,0))</f>
        <v>#N/A</v>
      </c>
      <c r="X908" s="171">
        <f t="shared" ca="1" si="45"/>
        <v>0</v>
      </c>
      <c r="AB908" s="171" t="str">
        <f t="shared" si="46"/>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7"/>
        <v/>
      </c>
      <c r="T909" s="156" t="str">
        <f ca="1">IF(B909="","",IF(ISERROR(MATCH($J909,SorP!$B$1:$B$5661,0)),"",INDIRECT("'SorP'!$A$"&amp;MATCH($J909,SorP!$B$1:$B$5661,0))))</f>
        <v/>
      </c>
      <c r="U909" s="169"/>
      <c r="V909" s="170" t="e">
        <f>IF(C909="",NA(),MATCH($B909&amp;$C909,'Smelter Look-up'!$J:$J,0))</f>
        <v>#N/A</v>
      </c>
      <c r="X909" s="171">
        <f t="shared" ca="1" si="45"/>
        <v>0</v>
      </c>
      <c r="AB909" s="171" t="str">
        <f t="shared" si="46"/>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7"/>
        <v/>
      </c>
      <c r="T910" s="156" t="str">
        <f ca="1">IF(B910="","",IF(ISERROR(MATCH($J910,SorP!$B$1:$B$5661,0)),"",INDIRECT("'SorP'!$A$"&amp;MATCH($J910,SorP!$B$1:$B$5661,0))))</f>
        <v/>
      </c>
      <c r="U910" s="169"/>
      <c r="V910" s="170" t="e">
        <f>IF(C910="",NA(),MATCH($B910&amp;$C910,'Smelter Look-up'!$J:$J,0))</f>
        <v>#N/A</v>
      </c>
      <c r="X910" s="171">
        <f t="shared" ca="1" si="45"/>
        <v>0</v>
      </c>
      <c r="AB910" s="171" t="str">
        <f t="shared" si="46"/>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7"/>
        <v/>
      </c>
      <c r="T911" s="156" t="str">
        <f ca="1">IF(B911="","",IF(ISERROR(MATCH($J911,SorP!$B$1:$B$5661,0)),"",INDIRECT("'SorP'!$A$"&amp;MATCH($J911,SorP!$B$1:$B$5661,0))))</f>
        <v/>
      </c>
      <c r="U911" s="169"/>
      <c r="V911" s="170" t="e">
        <f>IF(C911="",NA(),MATCH($B911&amp;$C911,'Smelter Look-up'!$J:$J,0))</f>
        <v>#N/A</v>
      </c>
      <c r="X911" s="171">
        <f t="shared" ca="1" si="45"/>
        <v>0</v>
      </c>
      <c r="AB911" s="171" t="str">
        <f t="shared" si="46"/>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7"/>
        <v/>
      </c>
      <c r="T912" s="156" t="str">
        <f ca="1">IF(B912="","",IF(ISERROR(MATCH($J912,SorP!$B$1:$B$5661,0)),"",INDIRECT("'SorP'!$A$"&amp;MATCH($J912,SorP!$B$1:$B$5661,0))))</f>
        <v/>
      </c>
      <c r="U912" s="169"/>
      <c r="V912" s="170" t="e">
        <f>IF(C912="",NA(),MATCH($B912&amp;$C912,'Smelter Look-up'!$J:$J,0))</f>
        <v>#N/A</v>
      </c>
      <c r="X912" s="171">
        <f t="shared" ca="1" si="45"/>
        <v>0</v>
      </c>
      <c r="AB912" s="171" t="str">
        <f t="shared" si="46"/>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7"/>
        <v/>
      </c>
      <c r="T913" s="156" t="str">
        <f ca="1">IF(B913="","",IF(ISERROR(MATCH($J913,SorP!$B$1:$B$5661,0)),"",INDIRECT("'SorP'!$A$"&amp;MATCH($J913,SorP!$B$1:$B$5661,0))))</f>
        <v/>
      </c>
      <c r="U913" s="169"/>
      <c r="V913" s="170" t="e">
        <f>IF(C913="",NA(),MATCH($B913&amp;$C913,'Smelter Look-up'!$J:$J,0))</f>
        <v>#N/A</v>
      </c>
      <c r="X913" s="171">
        <f t="shared" ca="1" si="45"/>
        <v>0</v>
      </c>
      <c r="AB913" s="171" t="str">
        <f t="shared" si="46"/>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7"/>
        <v/>
      </c>
      <c r="T914" s="156" t="str">
        <f ca="1">IF(B914="","",IF(ISERROR(MATCH($J914,SorP!$B$1:$B$5661,0)),"",INDIRECT("'SorP'!$A$"&amp;MATCH($J914,SorP!$B$1:$B$5661,0))))</f>
        <v/>
      </c>
      <c r="U914" s="169"/>
      <c r="V914" s="170" t="e">
        <f>IF(C914="",NA(),MATCH($B914&amp;$C914,'Smelter Look-up'!$J:$J,0))</f>
        <v>#N/A</v>
      </c>
      <c r="X914" s="171">
        <f t="shared" ca="1" si="45"/>
        <v>0</v>
      </c>
      <c r="AB914" s="171" t="str">
        <f t="shared" si="46"/>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7"/>
        <v/>
      </c>
      <c r="T915" s="156" t="str">
        <f ca="1">IF(B915="","",IF(ISERROR(MATCH($J915,SorP!$B$1:$B$5661,0)),"",INDIRECT("'SorP'!$A$"&amp;MATCH($J915,SorP!$B$1:$B$5661,0))))</f>
        <v/>
      </c>
      <c r="U915" s="169"/>
      <c r="V915" s="170" t="e">
        <f>IF(C915="",NA(),MATCH($B915&amp;$C915,'Smelter Look-up'!$J:$J,0))</f>
        <v>#N/A</v>
      </c>
      <c r="X915" s="171">
        <f t="shared" ca="1" si="45"/>
        <v>0</v>
      </c>
      <c r="AB915" s="171" t="str">
        <f t="shared" si="46"/>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7"/>
        <v/>
      </c>
      <c r="T916" s="156" t="str">
        <f ca="1">IF(B916="","",IF(ISERROR(MATCH($J916,SorP!$B$1:$B$5661,0)),"",INDIRECT("'SorP'!$A$"&amp;MATCH($J916,SorP!$B$1:$B$5661,0))))</f>
        <v/>
      </c>
      <c r="U916" s="169"/>
      <c r="V916" s="170" t="e">
        <f>IF(C916="",NA(),MATCH($B916&amp;$C916,'Smelter Look-up'!$J:$J,0))</f>
        <v>#N/A</v>
      </c>
      <c r="X916" s="171">
        <f t="shared" ca="1" si="45"/>
        <v>0</v>
      </c>
      <c r="AB916" s="171" t="str">
        <f t="shared" si="46"/>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7"/>
        <v/>
      </c>
      <c r="T917" s="156" t="str">
        <f ca="1">IF(B917="","",IF(ISERROR(MATCH($J917,SorP!$B$1:$B$5661,0)),"",INDIRECT("'SorP'!$A$"&amp;MATCH($J917,SorP!$B$1:$B$5661,0))))</f>
        <v/>
      </c>
      <c r="U917" s="169"/>
      <c r="V917" s="170" t="e">
        <f>IF(C917="",NA(),MATCH($B917&amp;$C917,'Smelter Look-up'!$J:$J,0))</f>
        <v>#N/A</v>
      </c>
      <c r="X917" s="171">
        <f t="shared" ca="1" si="45"/>
        <v>0</v>
      </c>
      <c r="AB917" s="171" t="str">
        <f t="shared" si="46"/>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7"/>
        <v/>
      </c>
      <c r="T918" s="156" t="str">
        <f ca="1">IF(B918="","",IF(ISERROR(MATCH($J918,SorP!$B$1:$B$5661,0)),"",INDIRECT("'SorP'!$A$"&amp;MATCH($J918,SorP!$B$1:$B$5661,0))))</f>
        <v/>
      </c>
      <c r="U918" s="169"/>
      <c r="V918" s="170" t="e">
        <f>IF(C918="",NA(),MATCH($B918&amp;$C918,'Smelter Look-up'!$J:$J,0))</f>
        <v>#N/A</v>
      </c>
      <c r="X918" s="171">
        <f t="shared" ca="1" si="45"/>
        <v>0</v>
      </c>
      <c r="AB918" s="171" t="str">
        <f t="shared" si="46"/>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7"/>
        <v/>
      </c>
      <c r="T919" s="156" t="str">
        <f ca="1">IF(B919="","",IF(ISERROR(MATCH($J919,SorP!$B$1:$B$5661,0)),"",INDIRECT("'SorP'!$A$"&amp;MATCH($J919,SorP!$B$1:$B$5661,0))))</f>
        <v/>
      </c>
      <c r="U919" s="169"/>
      <c r="V919" s="170" t="e">
        <f>IF(C919="",NA(),MATCH($B919&amp;$C919,'Smelter Look-up'!$J:$J,0))</f>
        <v>#N/A</v>
      </c>
      <c r="X919" s="171">
        <f t="shared" ca="1" si="45"/>
        <v>0</v>
      </c>
      <c r="AB919" s="171" t="str">
        <f t="shared" si="46"/>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7"/>
        <v/>
      </c>
      <c r="T920" s="156" t="str">
        <f ca="1">IF(B920="","",IF(ISERROR(MATCH($J920,SorP!$B$1:$B$5661,0)),"",INDIRECT("'SorP'!$A$"&amp;MATCH($J920,SorP!$B$1:$B$5661,0))))</f>
        <v/>
      </c>
      <c r="U920" s="169"/>
      <c r="V920" s="170" t="e">
        <f>IF(C920="",NA(),MATCH($B920&amp;$C920,'Smelter Look-up'!$J:$J,0))</f>
        <v>#N/A</v>
      </c>
      <c r="X920" s="171">
        <f t="shared" ca="1" si="45"/>
        <v>0</v>
      </c>
      <c r="AB920" s="171" t="str">
        <f t="shared" si="46"/>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7"/>
        <v/>
      </c>
      <c r="T921" s="156" t="str">
        <f ca="1">IF(B921="","",IF(ISERROR(MATCH($J921,SorP!$B$1:$B$5661,0)),"",INDIRECT("'SorP'!$A$"&amp;MATCH($J921,SorP!$B$1:$B$5661,0))))</f>
        <v/>
      </c>
      <c r="U921" s="169"/>
      <c r="V921" s="170" t="e">
        <f>IF(C921="",NA(),MATCH($B921&amp;$C921,'Smelter Look-up'!$J:$J,0))</f>
        <v>#N/A</v>
      </c>
      <c r="X921" s="171">
        <f t="shared" ca="1" si="45"/>
        <v>0</v>
      </c>
      <c r="AB921" s="171" t="str">
        <f t="shared" si="46"/>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7"/>
        <v/>
      </c>
      <c r="T922" s="156" t="str">
        <f ca="1">IF(B922="","",IF(ISERROR(MATCH($J922,SorP!$B$1:$B$5661,0)),"",INDIRECT("'SorP'!$A$"&amp;MATCH($J922,SorP!$B$1:$B$5661,0))))</f>
        <v/>
      </c>
      <c r="U922" s="169"/>
      <c r="V922" s="170" t="e">
        <f>IF(C922="",NA(),MATCH($B922&amp;$C922,'Smelter Look-up'!$J:$J,0))</f>
        <v>#N/A</v>
      </c>
      <c r="X922" s="171">
        <f t="shared" ca="1" si="45"/>
        <v>0</v>
      </c>
      <c r="AB922" s="171" t="str">
        <f t="shared" si="46"/>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7"/>
        <v/>
      </c>
      <c r="T923" s="156" t="str">
        <f ca="1">IF(B923="","",IF(ISERROR(MATCH($J923,SorP!$B$1:$B$5661,0)),"",INDIRECT("'SorP'!$A$"&amp;MATCH($J923,SorP!$B$1:$B$5661,0))))</f>
        <v/>
      </c>
      <c r="U923" s="169"/>
      <c r="V923" s="170" t="e">
        <f>IF(C923="",NA(),MATCH($B923&amp;$C923,'Smelter Look-up'!$J:$J,0))</f>
        <v>#N/A</v>
      </c>
      <c r="X923" s="171">
        <f t="shared" ca="1" si="45"/>
        <v>0</v>
      </c>
      <c r="AB923" s="171" t="str">
        <f t="shared" si="46"/>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7"/>
        <v/>
      </c>
      <c r="T924" s="156" t="str">
        <f ca="1">IF(B924="","",IF(ISERROR(MATCH($J924,SorP!$B$1:$B$5661,0)),"",INDIRECT("'SorP'!$A$"&amp;MATCH($J924,SorP!$B$1:$B$5661,0))))</f>
        <v/>
      </c>
      <c r="U924" s="169"/>
      <c r="V924" s="170" t="e">
        <f>IF(C924="",NA(),MATCH($B924&amp;$C924,'Smelter Look-up'!$J:$J,0))</f>
        <v>#N/A</v>
      </c>
      <c r="X924" s="171">
        <f t="shared" ca="1" si="45"/>
        <v>0</v>
      </c>
      <c r="AB924" s="171" t="str">
        <f t="shared" si="46"/>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7"/>
        <v/>
      </c>
      <c r="T925" s="156" t="str">
        <f ca="1">IF(B925="","",IF(ISERROR(MATCH($J925,SorP!$B$1:$B$5661,0)),"",INDIRECT("'SorP'!$A$"&amp;MATCH($J925,SorP!$B$1:$B$5661,0))))</f>
        <v/>
      </c>
      <c r="U925" s="169"/>
      <c r="V925" s="170" t="e">
        <f>IF(C925="",NA(),MATCH($B925&amp;$C925,'Smelter Look-up'!$J:$J,0))</f>
        <v>#N/A</v>
      </c>
      <c r="X925" s="171">
        <f t="shared" ca="1" si="45"/>
        <v>0</v>
      </c>
      <c r="AB925" s="171" t="str">
        <f t="shared" si="46"/>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7"/>
        <v/>
      </c>
      <c r="T926" s="156" t="str">
        <f ca="1">IF(B926="","",IF(ISERROR(MATCH($J926,SorP!$B$1:$B$5661,0)),"",INDIRECT("'SorP'!$A$"&amp;MATCH($J926,SorP!$B$1:$B$5661,0))))</f>
        <v/>
      </c>
      <c r="U926" s="169"/>
      <c r="V926" s="170" t="e">
        <f>IF(C926="",NA(),MATCH($B926&amp;$C926,'Smelter Look-up'!$J:$J,0))</f>
        <v>#N/A</v>
      </c>
      <c r="X926" s="171">
        <f t="shared" ca="1" si="45"/>
        <v>0</v>
      </c>
      <c r="AB926" s="171" t="str">
        <f t="shared" si="46"/>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7"/>
        <v/>
      </c>
      <c r="T927" s="156" t="str">
        <f ca="1">IF(B927="","",IF(ISERROR(MATCH($J927,SorP!$B$1:$B$5661,0)),"",INDIRECT("'SorP'!$A$"&amp;MATCH($J927,SorP!$B$1:$B$5661,0))))</f>
        <v/>
      </c>
      <c r="U927" s="169"/>
      <c r="V927" s="170" t="e">
        <f>IF(C927="",NA(),MATCH($B927&amp;$C927,'Smelter Look-up'!$J:$J,0))</f>
        <v>#N/A</v>
      </c>
      <c r="X927" s="171">
        <f t="shared" ca="1" si="45"/>
        <v>0</v>
      </c>
      <c r="AB927" s="171" t="str">
        <f t="shared" si="46"/>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7"/>
        <v/>
      </c>
      <c r="T928" s="156" t="str">
        <f ca="1">IF(B928="","",IF(ISERROR(MATCH($J928,SorP!$B$1:$B$5661,0)),"",INDIRECT("'SorP'!$A$"&amp;MATCH($J928,SorP!$B$1:$B$5661,0))))</f>
        <v/>
      </c>
      <c r="U928" s="169"/>
      <c r="V928" s="170" t="e">
        <f>IF(C928="",NA(),MATCH($B928&amp;$C928,'Smelter Look-up'!$J:$J,0))</f>
        <v>#N/A</v>
      </c>
      <c r="X928" s="171">
        <f t="shared" ca="1" si="45"/>
        <v>0</v>
      </c>
      <c r="AB928" s="171" t="str">
        <f t="shared" si="46"/>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7"/>
        <v/>
      </c>
      <c r="T929" s="156" t="str">
        <f ca="1">IF(B929="","",IF(ISERROR(MATCH($J929,SorP!$B$1:$B$5661,0)),"",INDIRECT("'SorP'!$A$"&amp;MATCH($J929,SorP!$B$1:$B$5661,0))))</f>
        <v/>
      </c>
      <c r="U929" s="169"/>
      <c r="V929" s="170" t="e">
        <f>IF(C929="",NA(),MATCH($B929&amp;$C929,'Smelter Look-up'!$J:$J,0))</f>
        <v>#N/A</v>
      </c>
      <c r="X929" s="171">
        <f t="shared" ca="1" si="45"/>
        <v>0</v>
      </c>
      <c r="AB929" s="171" t="str">
        <f t="shared" si="46"/>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7"/>
        <v/>
      </c>
      <c r="T930" s="156" t="str">
        <f ca="1">IF(B930="","",IF(ISERROR(MATCH($J930,SorP!$B$1:$B$5661,0)),"",INDIRECT("'SorP'!$A$"&amp;MATCH($J930,SorP!$B$1:$B$5661,0))))</f>
        <v/>
      </c>
      <c r="U930" s="169"/>
      <c r="V930" s="170" t="e">
        <f>IF(C930="",NA(),MATCH($B930&amp;$C930,'Smelter Look-up'!$J:$J,0))</f>
        <v>#N/A</v>
      </c>
      <c r="X930" s="171">
        <f t="shared" ca="1" si="45"/>
        <v>0</v>
      </c>
      <c r="AB930" s="171" t="str">
        <f t="shared" si="46"/>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7"/>
        <v/>
      </c>
      <c r="T931" s="156" t="str">
        <f ca="1">IF(B931="","",IF(ISERROR(MATCH($J931,SorP!$B$1:$B$5661,0)),"",INDIRECT("'SorP'!$A$"&amp;MATCH($J931,SorP!$B$1:$B$5661,0))))</f>
        <v/>
      </c>
      <c r="U931" s="169"/>
      <c r="V931" s="170" t="e">
        <f>IF(C931="",NA(),MATCH($B931&amp;$C931,'Smelter Look-up'!$J:$J,0))</f>
        <v>#N/A</v>
      </c>
      <c r="X931" s="171">
        <f t="shared" ca="1" si="45"/>
        <v>0</v>
      </c>
      <c r="AB931" s="171" t="str">
        <f t="shared" si="46"/>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7"/>
        <v/>
      </c>
      <c r="T932" s="156" t="str">
        <f ca="1">IF(B932="","",IF(ISERROR(MATCH($J932,SorP!$B$1:$B$5661,0)),"",INDIRECT("'SorP'!$A$"&amp;MATCH($J932,SorP!$B$1:$B$5661,0))))</f>
        <v/>
      </c>
      <c r="U932" s="169"/>
      <c r="V932" s="170" t="e">
        <f>IF(C932="",NA(),MATCH($B932&amp;$C932,'Smelter Look-up'!$J:$J,0))</f>
        <v>#N/A</v>
      </c>
      <c r="X932" s="171">
        <f t="shared" ca="1" si="45"/>
        <v>0</v>
      </c>
      <c r="AB932" s="171" t="str">
        <f t="shared" si="46"/>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7"/>
        <v/>
      </c>
      <c r="T933" s="156" t="str">
        <f ca="1">IF(B933="","",IF(ISERROR(MATCH($J933,SorP!$B$1:$B$5661,0)),"",INDIRECT("'SorP'!$A$"&amp;MATCH($J933,SorP!$B$1:$B$5661,0))))</f>
        <v/>
      </c>
      <c r="U933" s="169"/>
      <c r="V933" s="170" t="e">
        <f>IF(C933="",NA(),MATCH($B933&amp;$C933,'Smelter Look-up'!$J:$J,0))</f>
        <v>#N/A</v>
      </c>
      <c r="X933" s="171">
        <f t="shared" ca="1" si="45"/>
        <v>0</v>
      </c>
      <c r="AB933" s="171" t="str">
        <f t="shared" si="46"/>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7"/>
        <v/>
      </c>
      <c r="T934" s="156" t="str">
        <f ca="1">IF(B934="","",IF(ISERROR(MATCH($J934,SorP!$B$1:$B$5661,0)),"",INDIRECT("'SorP'!$A$"&amp;MATCH($J934,SorP!$B$1:$B$5661,0))))</f>
        <v/>
      </c>
      <c r="U934" s="169"/>
      <c r="V934" s="170" t="e">
        <f>IF(C934="",NA(),MATCH($B934&amp;$C934,'Smelter Look-up'!$J:$J,0))</f>
        <v>#N/A</v>
      </c>
      <c r="X934" s="171">
        <f t="shared" ca="1" si="45"/>
        <v>0</v>
      </c>
      <c r="AB934" s="171" t="str">
        <f t="shared" si="46"/>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7"/>
        <v/>
      </c>
      <c r="T935" s="156" t="str">
        <f ca="1">IF(B935="","",IF(ISERROR(MATCH($J935,SorP!$B$1:$B$5661,0)),"",INDIRECT("'SorP'!$A$"&amp;MATCH($J935,SorP!$B$1:$B$5661,0))))</f>
        <v/>
      </c>
      <c r="U935" s="169"/>
      <c r="V935" s="170" t="e">
        <f>IF(C935="",NA(),MATCH($B935&amp;$C935,'Smelter Look-up'!$J:$J,0))</f>
        <v>#N/A</v>
      </c>
      <c r="X935" s="171">
        <f t="shared" ca="1" si="45"/>
        <v>0</v>
      </c>
      <c r="AB935" s="171" t="str">
        <f t="shared" si="46"/>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7"/>
        <v/>
      </c>
      <c r="T936" s="156" t="str">
        <f ca="1">IF(B936="","",IF(ISERROR(MATCH($J936,SorP!$B$1:$B$5661,0)),"",INDIRECT("'SorP'!$A$"&amp;MATCH($J936,SorP!$B$1:$B$5661,0))))</f>
        <v/>
      </c>
      <c r="U936" s="169"/>
      <c r="V936" s="170" t="e">
        <f>IF(C936="",NA(),MATCH($B936&amp;$C936,'Smelter Look-up'!$J:$J,0))</f>
        <v>#N/A</v>
      </c>
      <c r="X936" s="171">
        <f t="shared" ca="1" si="45"/>
        <v>0</v>
      </c>
      <c r="AB936" s="171" t="str">
        <f t="shared" si="46"/>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7"/>
        <v/>
      </c>
      <c r="T937" s="156" t="str">
        <f ca="1">IF(B937="","",IF(ISERROR(MATCH($J937,SorP!$B$1:$B$5661,0)),"",INDIRECT("'SorP'!$A$"&amp;MATCH($J937,SorP!$B$1:$B$5661,0))))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7"/>
        <v/>
      </c>
      <c r="T938" s="156" t="str">
        <f ca="1">IF(B938="","",IF(ISERROR(MATCH($J938,SorP!$B$1:$B$5661,0)),"",INDIRECT("'SorP'!$A$"&amp;MATCH($J938,SorP!$B$1:$B$5661,0))))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7"/>
        <v/>
      </c>
      <c r="T939" s="156" t="str">
        <f ca="1">IF(B939="","",IF(ISERROR(MATCH($J939,SorP!$B$1:$B$5661,0)),"",INDIRECT("'SorP'!$A$"&amp;MATCH($J939,SorP!$B$1:$B$5661,0))))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7"/>
        <v/>
      </c>
      <c r="T940" s="156" t="str">
        <f ca="1">IF(B940="","",IF(ISERROR(MATCH($J940,SorP!$B$1:$B$5661,0)),"",INDIRECT("'SorP'!$A$"&amp;MATCH($J940,SorP!$B$1:$B$5661,0))))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7"/>
        <v/>
      </c>
      <c r="T941" s="156" t="str">
        <f ca="1">IF(B941="","",IF(ISERROR(MATCH($J941,SorP!$B$1:$B$5661,0)),"",INDIRECT("'SorP'!$A$"&amp;MATCH($J941,SorP!$B$1:$B$5661,0))))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7"/>
        <v/>
      </c>
      <c r="T942" s="156" t="str">
        <f ca="1">IF(B942="","",IF(ISERROR(MATCH($J942,SorP!$B$1:$B$5661,0)),"",INDIRECT("'SorP'!$A$"&amp;MATCH($J942,SorP!$B$1:$B$5661,0))))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7"/>
        <v/>
      </c>
      <c r="T943" s="156" t="str">
        <f ca="1">IF(B943="","",IF(ISERROR(MATCH($J943,SorP!$B$1:$B$5661,0)),"",INDIRECT("'SorP'!$A$"&amp;MATCH($J943,SorP!$B$1:$B$5661,0))))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7"/>
        <v/>
      </c>
      <c r="T944" s="156" t="str">
        <f ca="1">IF(B944="","",IF(ISERROR(MATCH($J944,SorP!$B$1:$B$5661,0)),"",INDIRECT("'SorP'!$A$"&amp;MATCH($J944,SorP!$B$1:$B$5661,0))))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7"/>
        <v/>
      </c>
      <c r="T945" s="156" t="str">
        <f ca="1">IF(B945="","",IF(ISERROR(MATCH($J945,SorP!$B$1:$B$5661,0)),"",INDIRECT("'SorP'!$A$"&amp;MATCH($J945,SorP!$B$1:$B$5661,0))))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7"/>
        <v/>
      </c>
      <c r="T946" s="156" t="str">
        <f ca="1">IF(B946="","",IF(ISERROR(MATCH($J946,SorP!$B$1:$B$5661,0)),"",INDIRECT("'SorP'!$A$"&amp;MATCH($J946,SorP!$B$1:$B$5661,0))))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7"/>
        <v/>
      </c>
      <c r="T947" s="156" t="str">
        <f ca="1">IF(B947="","",IF(ISERROR(MATCH($J947,SorP!$B$1:$B$5661,0)),"",INDIRECT("'SorP'!$A$"&amp;MATCH($J947,SorP!$B$1:$B$5661,0))))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7"/>
        <v/>
      </c>
      <c r="T948" s="156" t="str">
        <f ca="1">IF(B948="","",IF(ISERROR(MATCH($J948,SorP!$B$1:$B$5661,0)),"",INDIRECT("'SorP'!$A$"&amp;MATCH($J948,SorP!$B$1:$B$5661,0))))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7"/>
        <v/>
      </c>
      <c r="T949" s="156" t="str">
        <f ca="1">IF(B949="","",IF(ISERROR(MATCH($J949,SorP!$B$1:$B$5661,0)),"",INDIRECT("'SorP'!$A$"&amp;MATCH($J949,SorP!$B$1:$B$5661,0))))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7"/>
        <v/>
      </c>
      <c r="T950" s="156" t="str">
        <f ca="1">IF(B950="","",IF(ISERROR(MATCH($J950,SorP!$B$1:$B$5661,0)),"",INDIRECT("'SorP'!$A$"&amp;MATCH($J950,SorP!$B$1:$B$5661,0))))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IF(B951="","",IF(ISERROR(MATCH($J951,SorP!$B$1:$B$5661,0)),"",INDIRECT("'SorP'!$A$"&amp;MATCH($J951,SorP!$B$1:$B$5661,0))))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IF(B952="","",IF(ISERROR(MATCH($J952,SorP!$B$1:$B$5661,0)),"",INDIRECT("'SorP'!$A$"&amp;MATCH($J952,SorP!$B$1:$B$5661,0))))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IF(B953="","",IF(ISERROR(MATCH($J953,SorP!$B$1:$B$5661,0)),"",INDIRECT("'SorP'!$A$"&amp;MATCH($J953,SorP!$B$1:$B$5661,0))))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ref="X959:X1022" ca="1" si="48">IF(AND(C959="Smelter not listed",OR(LEN(D959)=0,LEN(E959)=0)),1,0)</f>
        <v>0</v>
      </c>
      <c r="AB959" s="171" t="str">
        <f t="shared" ref="AB959:AB1022" si="49">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50">IF(B960="","",IF(ISERROR(MATCH($E960,CL,0)),"Unknown",INDIRECT("'C'!$A$"&amp;MATCH($E960,CL,0)+1)))</f>
        <v/>
      </c>
      <c r="T960" s="156" t="str">
        <f ca="1">IF(B960="","",IF(ISERROR(MATCH($J960,SorP!$B$1:$B$5661,0)),"",INDIRECT("'SorP'!$A$"&amp;MATCH($J960,SorP!$B$1:$B$5661,0))))</f>
        <v/>
      </c>
      <c r="U960" s="169"/>
      <c r="V960" s="170" t="e">
        <f>IF(C960="",NA(),MATCH($B960&amp;$C960,'Smelter Look-up'!$J:$J,0))</f>
        <v>#N/A</v>
      </c>
      <c r="X960" s="171">
        <f t="shared" ca="1" si="48"/>
        <v>0</v>
      </c>
      <c r="AB960" s="171" t="str">
        <f t="shared" si="49"/>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50"/>
        <v/>
      </c>
      <c r="T961" s="156" t="str">
        <f ca="1">IF(B961="","",IF(ISERROR(MATCH($J961,SorP!$B$1:$B$5661,0)),"",INDIRECT("'SorP'!$A$"&amp;MATCH($J961,SorP!$B$1:$B$5661,0))))</f>
        <v/>
      </c>
      <c r="U961" s="169"/>
      <c r="V961" s="170" t="e">
        <f>IF(C961="",NA(),MATCH($B961&amp;$C961,'Smelter Look-up'!$J:$J,0))</f>
        <v>#N/A</v>
      </c>
      <c r="X961" s="171">
        <f t="shared" ca="1" si="48"/>
        <v>0</v>
      </c>
      <c r="AB961" s="171" t="str">
        <f t="shared" si="49"/>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50"/>
        <v/>
      </c>
      <c r="T962" s="156" t="str">
        <f ca="1">IF(B962="","",IF(ISERROR(MATCH($J962,SorP!$B$1:$B$5661,0)),"",INDIRECT("'SorP'!$A$"&amp;MATCH($J962,SorP!$B$1:$B$5661,0))))</f>
        <v/>
      </c>
      <c r="U962" s="169"/>
      <c r="V962" s="170" t="e">
        <f>IF(C962="",NA(),MATCH($B962&amp;$C962,'Smelter Look-up'!$J:$J,0))</f>
        <v>#N/A</v>
      </c>
      <c r="X962" s="171">
        <f t="shared" ca="1" si="48"/>
        <v>0</v>
      </c>
      <c r="AB962" s="171" t="str">
        <f t="shared" si="49"/>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50"/>
        <v/>
      </c>
      <c r="T963" s="156" t="str">
        <f ca="1">IF(B963="","",IF(ISERROR(MATCH($J963,SorP!$B$1:$B$5661,0)),"",INDIRECT("'SorP'!$A$"&amp;MATCH($J963,SorP!$B$1:$B$5661,0))))</f>
        <v/>
      </c>
      <c r="U963" s="169"/>
      <c r="V963" s="170" t="e">
        <f>IF(C963="",NA(),MATCH($B963&amp;$C963,'Smelter Look-up'!$J:$J,0))</f>
        <v>#N/A</v>
      </c>
      <c r="X963" s="171">
        <f t="shared" ca="1" si="48"/>
        <v>0</v>
      </c>
      <c r="AB963" s="171" t="str">
        <f t="shared" si="49"/>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50"/>
        <v/>
      </c>
      <c r="T964" s="156" t="str">
        <f ca="1">IF(B964="","",IF(ISERROR(MATCH($J964,SorP!$B$1:$B$5661,0)),"",INDIRECT("'SorP'!$A$"&amp;MATCH($J964,SorP!$B$1:$B$5661,0))))</f>
        <v/>
      </c>
      <c r="U964" s="169"/>
      <c r="V964" s="170" t="e">
        <f>IF(C964="",NA(),MATCH($B964&amp;$C964,'Smelter Look-up'!$J:$J,0))</f>
        <v>#N/A</v>
      </c>
      <c r="X964" s="171">
        <f t="shared" ca="1" si="48"/>
        <v>0</v>
      </c>
      <c r="AB964" s="171" t="str">
        <f t="shared" si="49"/>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50"/>
        <v/>
      </c>
      <c r="T965" s="156" t="str">
        <f ca="1">IF(B965="","",IF(ISERROR(MATCH($J965,SorP!$B$1:$B$5661,0)),"",INDIRECT("'SorP'!$A$"&amp;MATCH($J965,SorP!$B$1:$B$5661,0))))</f>
        <v/>
      </c>
      <c r="U965" s="169"/>
      <c r="V965" s="170" t="e">
        <f>IF(C965="",NA(),MATCH($B965&amp;$C965,'Smelter Look-up'!$J:$J,0))</f>
        <v>#N/A</v>
      </c>
      <c r="X965" s="171">
        <f t="shared" ca="1" si="48"/>
        <v>0</v>
      </c>
      <c r="AB965" s="171" t="str">
        <f t="shared" si="49"/>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50"/>
        <v/>
      </c>
      <c r="T966" s="156" t="str">
        <f ca="1">IF(B966="","",IF(ISERROR(MATCH($J966,SorP!$B$1:$B$5661,0)),"",INDIRECT("'SorP'!$A$"&amp;MATCH($J966,SorP!$B$1:$B$5661,0))))</f>
        <v/>
      </c>
      <c r="U966" s="169"/>
      <c r="V966" s="170" t="e">
        <f>IF(C966="",NA(),MATCH($B966&amp;$C966,'Smelter Look-up'!$J:$J,0))</f>
        <v>#N/A</v>
      </c>
      <c r="X966" s="171">
        <f t="shared" ca="1" si="48"/>
        <v>0</v>
      </c>
      <c r="AB966" s="171" t="str">
        <f t="shared" si="49"/>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50"/>
        <v/>
      </c>
      <c r="T967" s="156" t="str">
        <f ca="1">IF(B967="","",IF(ISERROR(MATCH($J967,SorP!$B$1:$B$5661,0)),"",INDIRECT("'SorP'!$A$"&amp;MATCH($J967,SorP!$B$1:$B$5661,0))))</f>
        <v/>
      </c>
      <c r="U967" s="169"/>
      <c r="V967" s="170" t="e">
        <f>IF(C967="",NA(),MATCH($B967&amp;$C967,'Smelter Look-up'!$J:$J,0))</f>
        <v>#N/A</v>
      </c>
      <c r="X967" s="171">
        <f t="shared" ca="1" si="48"/>
        <v>0</v>
      </c>
      <c r="AB967" s="171" t="str">
        <f t="shared" si="49"/>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50"/>
        <v/>
      </c>
      <c r="T968" s="156" t="str">
        <f ca="1">IF(B968="","",IF(ISERROR(MATCH($J968,SorP!$B$1:$B$5661,0)),"",INDIRECT("'SorP'!$A$"&amp;MATCH($J968,SorP!$B$1:$B$5661,0))))</f>
        <v/>
      </c>
      <c r="U968" s="169"/>
      <c r="V968" s="170" t="e">
        <f>IF(C968="",NA(),MATCH($B968&amp;$C968,'Smelter Look-up'!$J:$J,0))</f>
        <v>#N/A</v>
      </c>
      <c r="X968" s="171">
        <f t="shared" ca="1" si="48"/>
        <v>0</v>
      </c>
      <c r="AB968" s="171" t="str">
        <f t="shared" si="49"/>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50"/>
        <v/>
      </c>
      <c r="T969" s="156" t="str">
        <f ca="1">IF(B969="","",IF(ISERROR(MATCH($J969,SorP!$B$1:$B$5661,0)),"",INDIRECT("'SorP'!$A$"&amp;MATCH($J969,SorP!$B$1:$B$5661,0))))</f>
        <v/>
      </c>
      <c r="U969" s="169"/>
      <c r="V969" s="170" t="e">
        <f>IF(C969="",NA(),MATCH($B969&amp;$C969,'Smelter Look-up'!$J:$J,0))</f>
        <v>#N/A</v>
      </c>
      <c r="X969" s="171">
        <f t="shared" ca="1" si="48"/>
        <v>0</v>
      </c>
      <c r="AB969" s="171" t="str">
        <f t="shared" si="49"/>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50"/>
        <v/>
      </c>
      <c r="T970" s="156" t="str">
        <f ca="1">IF(B970="","",IF(ISERROR(MATCH($J970,SorP!$B$1:$B$5661,0)),"",INDIRECT("'SorP'!$A$"&amp;MATCH($J970,SorP!$B$1:$B$5661,0))))</f>
        <v/>
      </c>
      <c r="U970" s="169"/>
      <c r="V970" s="170" t="e">
        <f>IF(C970="",NA(),MATCH($B970&amp;$C970,'Smelter Look-up'!$J:$J,0))</f>
        <v>#N/A</v>
      </c>
      <c r="X970" s="171">
        <f t="shared" ca="1" si="48"/>
        <v>0</v>
      </c>
      <c r="AB970" s="171" t="str">
        <f t="shared" si="49"/>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50"/>
        <v/>
      </c>
      <c r="T971" s="156" t="str">
        <f ca="1">IF(B971="","",IF(ISERROR(MATCH($J971,SorP!$B$1:$B$5661,0)),"",INDIRECT("'SorP'!$A$"&amp;MATCH($J971,SorP!$B$1:$B$5661,0))))</f>
        <v/>
      </c>
      <c r="U971" s="169"/>
      <c r="V971" s="170" t="e">
        <f>IF(C971="",NA(),MATCH($B971&amp;$C971,'Smelter Look-up'!$J:$J,0))</f>
        <v>#N/A</v>
      </c>
      <c r="X971" s="171">
        <f t="shared" ca="1" si="48"/>
        <v>0</v>
      </c>
      <c r="AB971" s="171" t="str">
        <f t="shared" si="49"/>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50"/>
        <v/>
      </c>
      <c r="T972" s="156" t="str">
        <f ca="1">IF(B972="","",IF(ISERROR(MATCH($J972,SorP!$B$1:$B$5661,0)),"",INDIRECT("'SorP'!$A$"&amp;MATCH($J972,SorP!$B$1:$B$5661,0))))</f>
        <v/>
      </c>
      <c r="U972" s="169"/>
      <c r="V972" s="170" t="e">
        <f>IF(C972="",NA(),MATCH($B972&amp;$C972,'Smelter Look-up'!$J:$J,0))</f>
        <v>#N/A</v>
      </c>
      <c r="X972" s="171">
        <f t="shared" ca="1" si="48"/>
        <v>0</v>
      </c>
      <c r="AB972" s="171" t="str">
        <f t="shared" si="49"/>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50"/>
        <v/>
      </c>
      <c r="T973" s="156" t="str">
        <f ca="1">IF(B973="","",IF(ISERROR(MATCH($J973,SorP!$B$1:$B$5661,0)),"",INDIRECT("'SorP'!$A$"&amp;MATCH($J973,SorP!$B$1:$B$5661,0))))</f>
        <v/>
      </c>
      <c r="U973" s="169"/>
      <c r="V973" s="170" t="e">
        <f>IF(C973="",NA(),MATCH($B973&amp;$C973,'Smelter Look-up'!$J:$J,0))</f>
        <v>#N/A</v>
      </c>
      <c r="X973" s="171">
        <f t="shared" ca="1" si="48"/>
        <v>0</v>
      </c>
      <c r="AB973" s="171" t="str">
        <f t="shared" si="49"/>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50"/>
        <v/>
      </c>
      <c r="T974" s="156" t="str">
        <f ca="1">IF(B974="","",IF(ISERROR(MATCH($J974,SorP!$B$1:$B$5661,0)),"",INDIRECT("'SorP'!$A$"&amp;MATCH($J974,SorP!$B$1:$B$5661,0))))</f>
        <v/>
      </c>
      <c r="U974" s="169"/>
      <c r="V974" s="170" t="e">
        <f>IF(C974="",NA(),MATCH($B974&amp;$C974,'Smelter Look-up'!$J:$J,0))</f>
        <v>#N/A</v>
      </c>
      <c r="X974" s="171">
        <f t="shared" ca="1" si="48"/>
        <v>0</v>
      </c>
      <c r="AB974" s="171" t="str">
        <f t="shared" si="49"/>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50"/>
        <v/>
      </c>
      <c r="T975" s="156" t="str">
        <f ca="1">IF(B975="","",IF(ISERROR(MATCH($J975,SorP!$B$1:$B$5661,0)),"",INDIRECT("'SorP'!$A$"&amp;MATCH($J975,SorP!$B$1:$B$5661,0))))</f>
        <v/>
      </c>
      <c r="U975" s="169"/>
      <c r="V975" s="170" t="e">
        <f>IF(C975="",NA(),MATCH($B975&amp;$C975,'Smelter Look-up'!$J:$J,0))</f>
        <v>#N/A</v>
      </c>
      <c r="X975" s="171">
        <f t="shared" ca="1" si="48"/>
        <v>0</v>
      </c>
      <c r="AB975" s="171" t="str">
        <f t="shared" si="49"/>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50"/>
        <v/>
      </c>
      <c r="T976" s="156" t="str">
        <f ca="1">IF(B976="","",IF(ISERROR(MATCH($J976,SorP!$B$1:$B$5661,0)),"",INDIRECT("'SorP'!$A$"&amp;MATCH($J976,SorP!$B$1:$B$5661,0))))</f>
        <v/>
      </c>
      <c r="U976" s="169"/>
      <c r="V976" s="170" t="e">
        <f>IF(C976="",NA(),MATCH($B976&amp;$C976,'Smelter Look-up'!$J:$J,0))</f>
        <v>#N/A</v>
      </c>
      <c r="X976" s="171">
        <f t="shared" ca="1" si="48"/>
        <v>0</v>
      </c>
      <c r="AB976" s="171" t="str">
        <f t="shared" si="49"/>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50"/>
        <v/>
      </c>
      <c r="T977" s="156" t="str">
        <f ca="1">IF(B977="","",IF(ISERROR(MATCH($J977,SorP!$B$1:$B$5661,0)),"",INDIRECT("'SorP'!$A$"&amp;MATCH($J977,SorP!$B$1:$B$5661,0))))</f>
        <v/>
      </c>
      <c r="U977" s="169"/>
      <c r="V977" s="170" t="e">
        <f>IF(C977="",NA(),MATCH($B977&amp;$C977,'Smelter Look-up'!$J:$J,0))</f>
        <v>#N/A</v>
      </c>
      <c r="X977" s="171">
        <f t="shared" ca="1" si="48"/>
        <v>0</v>
      </c>
      <c r="AB977" s="171" t="str">
        <f t="shared" si="49"/>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50"/>
        <v/>
      </c>
      <c r="T978" s="156" t="str">
        <f ca="1">IF(B978="","",IF(ISERROR(MATCH($J978,SorP!$B$1:$B$5661,0)),"",INDIRECT("'SorP'!$A$"&amp;MATCH($J978,SorP!$B$1:$B$5661,0))))</f>
        <v/>
      </c>
      <c r="U978" s="169"/>
      <c r="V978" s="170" t="e">
        <f>IF(C978="",NA(),MATCH($B978&amp;$C978,'Smelter Look-up'!$J:$J,0))</f>
        <v>#N/A</v>
      </c>
      <c r="X978" s="171">
        <f t="shared" ca="1" si="48"/>
        <v>0</v>
      </c>
      <c r="AB978" s="171" t="str">
        <f t="shared" si="49"/>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50"/>
        <v/>
      </c>
      <c r="T979" s="156" t="str">
        <f ca="1">IF(B979="","",IF(ISERROR(MATCH($J979,SorP!$B$1:$B$5661,0)),"",INDIRECT("'SorP'!$A$"&amp;MATCH($J979,SorP!$B$1:$B$5661,0))))</f>
        <v/>
      </c>
      <c r="U979" s="169"/>
      <c r="V979" s="170" t="e">
        <f>IF(C979="",NA(),MATCH($B979&amp;$C979,'Smelter Look-up'!$J:$J,0))</f>
        <v>#N/A</v>
      </c>
      <c r="X979" s="171">
        <f t="shared" ca="1" si="48"/>
        <v>0</v>
      </c>
      <c r="AB979" s="171" t="str">
        <f t="shared" si="49"/>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50"/>
        <v/>
      </c>
      <c r="T980" s="156" t="str">
        <f ca="1">IF(B980="","",IF(ISERROR(MATCH($J980,SorP!$B$1:$B$5661,0)),"",INDIRECT("'SorP'!$A$"&amp;MATCH($J980,SorP!$B$1:$B$5661,0))))</f>
        <v/>
      </c>
      <c r="U980" s="169"/>
      <c r="V980" s="170" t="e">
        <f>IF(C980="",NA(),MATCH($B980&amp;$C980,'Smelter Look-up'!$J:$J,0))</f>
        <v>#N/A</v>
      </c>
      <c r="X980" s="171">
        <f t="shared" ca="1" si="48"/>
        <v>0</v>
      </c>
      <c r="AB980" s="171" t="str">
        <f t="shared" si="49"/>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50"/>
        <v/>
      </c>
      <c r="T981" s="156" t="str">
        <f ca="1">IF(B981="","",IF(ISERROR(MATCH($J981,SorP!$B$1:$B$5661,0)),"",INDIRECT("'SorP'!$A$"&amp;MATCH($J981,SorP!$B$1:$B$5661,0))))</f>
        <v/>
      </c>
      <c r="U981" s="169"/>
      <c r="V981" s="170" t="e">
        <f>IF(C981="",NA(),MATCH($B981&amp;$C981,'Smelter Look-up'!$J:$J,0))</f>
        <v>#N/A</v>
      </c>
      <c r="X981" s="171">
        <f t="shared" ca="1" si="48"/>
        <v>0</v>
      </c>
      <c r="AB981" s="171" t="str">
        <f t="shared" si="49"/>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50"/>
        <v/>
      </c>
      <c r="T982" s="156" t="str">
        <f ca="1">IF(B982="","",IF(ISERROR(MATCH($J982,SorP!$B$1:$B$5661,0)),"",INDIRECT("'SorP'!$A$"&amp;MATCH($J982,SorP!$B$1:$B$5661,0))))</f>
        <v/>
      </c>
      <c r="U982" s="169"/>
      <c r="V982" s="170" t="e">
        <f>IF(C982="",NA(),MATCH($B982&amp;$C982,'Smelter Look-up'!$J:$J,0))</f>
        <v>#N/A</v>
      </c>
      <c r="X982" s="171">
        <f t="shared" ca="1" si="48"/>
        <v>0</v>
      </c>
      <c r="AB982" s="171" t="str">
        <f t="shared" si="49"/>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50"/>
        <v/>
      </c>
      <c r="T983" s="156" t="str">
        <f ca="1">IF(B983="","",IF(ISERROR(MATCH($J983,SorP!$B$1:$B$5661,0)),"",INDIRECT("'SorP'!$A$"&amp;MATCH($J983,SorP!$B$1:$B$5661,0))))</f>
        <v/>
      </c>
      <c r="U983" s="169"/>
      <c r="V983" s="170" t="e">
        <f>IF(C983="",NA(),MATCH($B983&amp;$C983,'Smelter Look-up'!$J:$J,0))</f>
        <v>#N/A</v>
      </c>
      <c r="X983" s="171">
        <f t="shared" ca="1" si="48"/>
        <v>0</v>
      </c>
      <c r="AB983" s="171" t="str">
        <f t="shared" si="49"/>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50"/>
        <v/>
      </c>
      <c r="T984" s="156" t="str">
        <f ca="1">IF(B984="","",IF(ISERROR(MATCH($J984,SorP!$B$1:$B$5661,0)),"",INDIRECT("'SorP'!$A$"&amp;MATCH($J984,SorP!$B$1:$B$5661,0))))</f>
        <v/>
      </c>
      <c r="U984" s="169"/>
      <c r="V984" s="170" t="e">
        <f>IF(C984="",NA(),MATCH($B984&amp;$C984,'Smelter Look-up'!$J:$J,0))</f>
        <v>#N/A</v>
      </c>
      <c r="X984" s="171">
        <f t="shared" ca="1" si="48"/>
        <v>0</v>
      </c>
      <c r="AB984" s="171" t="str">
        <f t="shared" si="49"/>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50"/>
        <v/>
      </c>
      <c r="T985" s="156" t="str">
        <f ca="1">IF(B985="","",IF(ISERROR(MATCH($J985,SorP!$B$1:$B$5661,0)),"",INDIRECT("'SorP'!$A$"&amp;MATCH($J985,SorP!$B$1:$B$5661,0))))</f>
        <v/>
      </c>
      <c r="U985" s="169"/>
      <c r="V985" s="170" t="e">
        <f>IF(C985="",NA(),MATCH($B985&amp;$C985,'Smelter Look-up'!$J:$J,0))</f>
        <v>#N/A</v>
      </c>
      <c r="X985" s="171">
        <f t="shared" ca="1" si="48"/>
        <v>0</v>
      </c>
      <c r="AB985" s="171" t="str">
        <f t="shared" si="49"/>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50"/>
        <v/>
      </c>
      <c r="T986" s="156" t="str">
        <f ca="1">IF(B986="","",IF(ISERROR(MATCH($J986,SorP!$B$1:$B$5661,0)),"",INDIRECT("'SorP'!$A$"&amp;MATCH($J986,SorP!$B$1:$B$5661,0))))</f>
        <v/>
      </c>
      <c r="U986" s="169"/>
      <c r="V986" s="170" t="e">
        <f>IF(C986="",NA(),MATCH($B986&amp;$C986,'Smelter Look-up'!$J:$J,0))</f>
        <v>#N/A</v>
      </c>
      <c r="X986" s="171">
        <f t="shared" ca="1" si="48"/>
        <v>0</v>
      </c>
      <c r="AB986" s="171" t="str">
        <f t="shared" si="49"/>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50"/>
        <v/>
      </c>
      <c r="T987" s="156" t="str">
        <f ca="1">IF(B987="","",IF(ISERROR(MATCH($J987,SorP!$B$1:$B$5661,0)),"",INDIRECT("'SorP'!$A$"&amp;MATCH($J987,SorP!$B$1:$B$5661,0))))</f>
        <v/>
      </c>
      <c r="U987" s="169"/>
      <c r="V987" s="170" t="e">
        <f>IF(C987="",NA(),MATCH($B987&amp;$C987,'Smelter Look-up'!$J:$J,0))</f>
        <v>#N/A</v>
      </c>
      <c r="X987" s="171">
        <f t="shared" ca="1" si="48"/>
        <v>0</v>
      </c>
      <c r="AB987" s="171" t="str">
        <f t="shared" si="49"/>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50"/>
        <v/>
      </c>
      <c r="T988" s="156" t="str">
        <f ca="1">IF(B988="","",IF(ISERROR(MATCH($J988,SorP!$B$1:$B$5661,0)),"",INDIRECT("'SorP'!$A$"&amp;MATCH($J988,SorP!$B$1:$B$5661,0))))</f>
        <v/>
      </c>
      <c r="U988" s="169"/>
      <c r="V988" s="170" t="e">
        <f>IF(C988="",NA(),MATCH($B988&amp;$C988,'Smelter Look-up'!$J:$J,0))</f>
        <v>#N/A</v>
      </c>
      <c r="X988" s="171">
        <f t="shared" ca="1" si="48"/>
        <v>0</v>
      </c>
      <c r="AB988" s="171" t="str">
        <f t="shared" si="49"/>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50"/>
        <v/>
      </c>
      <c r="T989" s="156" t="str">
        <f ca="1">IF(B989="","",IF(ISERROR(MATCH($J989,SorP!$B$1:$B$5661,0)),"",INDIRECT("'SorP'!$A$"&amp;MATCH($J989,SorP!$B$1:$B$5661,0))))</f>
        <v/>
      </c>
      <c r="U989" s="169"/>
      <c r="V989" s="170" t="e">
        <f>IF(C989="",NA(),MATCH($B989&amp;$C989,'Smelter Look-up'!$J:$J,0))</f>
        <v>#N/A</v>
      </c>
      <c r="X989" s="171">
        <f t="shared" ca="1" si="48"/>
        <v>0</v>
      </c>
      <c r="AB989" s="171" t="str">
        <f t="shared" si="49"/>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50"/>
        <v/>
      </c>
      <c r="T990" s="156" t="str">
        <f ca="1">IF(B990="","",IF(ISERROR(MATCH($J990,SorP!$B$1:$B$5661,0)),"",INDIRECT("'SorP'!$A$"&amp;MATCH($J990,SorP!$B$1:$B$5661,0))))</f>
        <v/>
      </c>
      <c r="U990" s="169"/>
      <c r="V990" s="170" t="e">
        <f>IF(C990="",NA(),MATCH($B990&amp;$C990,'Smelter Look-up'!$J:$J,0))</f>
        <v>#N/A</v>
      </c>
      <c r="X990" s="171">
        <f t="shared" ca="1" si="48"/>
        <v>0</v>
      </c>
      <c r="AB990" s="171" t="str">
        <f t="shared" si="49"/>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50"/>
        <v/>
      </c>
      <c r="T991" s="156" t="str">
        <f ca="1">IF(B991="","",IF(ISERROR(MATCH($J991,SorP!$B$1:$B$5661,0)),"",INDIRECT("'SorP'!$A$"&amp;MATCH($J991,SorP!$B$1:$B$5661,0))))</f>
        <v/>
      </c>
      <c r="U991" s="169"/>
      <c r="V991" s="170" t="e">
        <f>IF(C991="",NA(),MATCH($B991&amp;$C991,'Smelter Look-up'!$J:$J,0))</f>
        <v>#N/A</v>
      </c>
      <c r="X991" s="171">
        <f t="shared" ca="1" si="48"/>
        <v>0</v>
      </c>
      <c r="AB991" s="171" t="str">
        <f t="shared" si="49"/>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50"/>
        <v/>
      </c>
      <c r="T992" s="156" t="str">
        <f ca="1">IF(B992="","",IF(ISERROR(MATCH($J992,SorP!$B$1:$B$5661,0)),"",INDIRECT("'SorP'!$A$"&amp;MATCH($J992,SorP!$B$1:$B$5661,0))))</f>
        <v/>
      </c>
      <c r="U992" s="169"/>
      <c r="V992" s="170" t="e">
        <f>IF(C992="",NA(),MATCH($B992&amp;$C992,'Smelter Look-up'!$J:$J,0))</f>
        <v>#N/A</v>
      </c>
      <c r="X992" s="171">
        <f t="shared" ca="1" si="48"/>
        <v>0</v>
      </c>
      <c r="AB992" s="171" t="str">
        <f t="shared" si="49"/>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50"/>
        <v/>
      </c>
      <c r="T993" s="156" t="str">
        <f ca="1">IF(B993="","",IF(ISERROR(MATCH($J993,SorP!$B$1:$B$5661,0)),"",INDIRECT("'SorP'!$A$"&amp;MATCH($J993,SorP!$B$1:$B$5661,0))))</f>
        <v/>
      </c>
      <c r="U993" s="169"/>
      <c r="V993" s="170" t="e">
        <f>IF(C993="",NA(),MATCH($B993&amp;$C993,'Smelter Look-up'!$J:$J,0))</f>
        <v>#N/A</v>
      </c>
      <c r="X993" s="171">
        <f t="shared" ca="1" si="48"/>
        <v>0</v>
      </c>
      <c r="AB993" s="171" t="str">
        <f t="shared" si="49"/>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50"/>
        <v/>
      </c>
      <c r="T994" s="156" t="str">
        <f ca="1">IF(B994="","",IF(ISERROR(MATCH($J994,SorP!$B$1:$B$5661,0)),"",INDIRECT("'SorP'!$A$"&amp;MATCH($J994,SorP!$B$1:$B$5661,0))))</f>
        <v/>
      </c>
      <c r="U994" s="169"/>
      <c r="V994" s="170" t="e">
        <f>IF(C994="",NA(),MATCH($B994&amp;$C994,'Smelter Look-up'!$J:$J,0))</f>
        <v>#N/A</v>
      </c>
      <c r="X994" s="171">
        <f t="shared" ca="1" si="48"/>
        <v>0</v>
      </c>
      <c r="AB994" s="171" t="str">
        <f t="shared" si="49"/>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50"/>
        <v/>
      </c>
      <c r="T995" s="156" t="str">
        <f ca="1">IF(B995="","",IF(ISERROR(MATCH($J995,SorP!$B$1:$B$5661,0)),"",INDIRECT("'SorP'!$A$"&amp;MATCH($J995,SorP!$B$1:$B$5661,0))))</f>
        <v/>
      </c>
      <c r="U995" s="169"/>
      <c r="V995" s="170" t="e">
        <f>IF(C995="",NA(),MATCH($B995&amp;$C995,'Smelter Look-up'!$J:$J,0))</f>
        <v>#N/A</v>
      </c>
      <c r="X995" s="171">
        <f t="shared" ca="1" si="48"/>
        <v>0</v>
      </c>
      <c r="AB995" s="171" t="str">
        <f t="shared" si="49"/>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50"/>
        <v/>
      </c>
      <c r="T996" s="156" t="str">
        <f ca="1">IF(B996="","",IF(ISERROR(MATCH($J996,SorP!$B$1:$B$5661,0)),"",INDIRECT("'SorP'!$A$"&amp;MATCH($J996,SorP!$B$1:$B$5661,0))))</f>
        <v/>
      </c>
      <c r="U996" s="169"/>
      <c r="V996" s="170" t="e">
        <f>IF(C996="",NA(),MATCH($B996&amp;$C996,'Smelter Look-up'!$J:$J,0))</f>
        <v>#N/A</v>
      </c>
      <c r="X996" s="171">
        <f t="shared" ca="1" si="48"/>
        <v>0</v>
      </c>
      <c r="AB996" s="171" t="str">
        <f t="shared" si="49"/>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50"/>
        <v/>
      </c>
      <c r="T997" s="156" t="str">
        <f ca="1">IF(B997="","",IF(ISERROR(MATCH($J997,SorP!$B$1:$B$5661,0)),"",INDIRECT("'SorP'!$A$"&amp;MATCH($J997,SorP!$B$1:$B$5661,0))))</f>
        <v/>
      </c>
      <c r="U997" s="169"/>
      <c r="V997" s="170" t="e">
        <f>IF(C997="",NA(),MATCH($B997&amp;$C997,'Smelter Look-up'!$J:$J,0))</f>
        <v>#N/A</v>
      </c>
      <c r="X997" s="171">
        <f t="shared" ca="1" si="48"/>
        <v>0</v>
      </c>
      <c r="AB997" s="171" t="str">
        <f t="shared" si="49"/>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50"/>
        <v/>
      </c>
      <c r="T998" s="156" t="str">
        <f ca="1">IF(B998="","",IF(ISERROR(MATCH($J998,SorP!$B$1:$B$5661,0)),"",INDIRECT("'SorP'!$A$"&amp;MATCH($J998,SorP!$B$1:$B$5661,0))))</f>
        <v/>
      </c>
      <c r="U998" s="169"/>
      <c r="V998" s="170" t="e">
        <f>IF(C998="",NA(),MATCH($B998&amp;$C998,'Smelter Look-up'!$J:$J,0))</f>
        <v>#N/A</v>
      </c>
      <c r="X998" s="171">
        <f t="shared" ca="1" si="48"/>
        <v>0</v>
      </c>
      <c r="AB998" s="171" t="str">
        <f t="shared" si="49"/>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50"/>
        <v/>
      </c>
      <c r="T999" s="156" t="str">
        <f ca="1">IF(B999="","",IF(ISERROR(MATCH($J999,SorP!$B$1:$B$5661,0)),"",INDIRECT("'SorP'!$A$"&amp;MATCH($J999,SorP!$B$1:$B$5661,0))))</f>
        <v/>
      </c>
      <c r="U999" s="169"/>
      <c r="V999" s="170" t="e">
        <f>IF(C999="",NA(),MATCH($B999&amp;$C999,'Smelter Look-up'!$J:$J,0))</f>
        <v>#N/A</v>
      </c>
      <c r="X999" s="171">
        <f t="shared" ca="1" si="48"/>
        <v>0</v>
      </c>
      <c r="AB999" s="171" t="str">
        <f t="shared" si="49"/>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50"/>
        <v/>
      </c>
      <c r="T1000" s="156" t="str">
        <f ca="1">IF(B1000="","",IF(ISERROR(MATCH($J1000,SorP!$B$1:$B$5661,0)),"",INDIRECT("'SorP'!$A$"&amp;MATCH($J1000,SorP!$B$1:$B$5661,0))))</f>
        <v/>
      </c>
      <c r="U1000" s="169"/>
      <c r="V1000" s="170" t="e">
        <f>IF(C1000="",NA(),MATCH($B1000&amp;$C1000,'Smelter Look-up'!$J:$J,0))</f>
        <v>#N/A</v>
      </c>
      <c r="X1000" s="171">
        <f t="shared" ca="1" si="48"/>
        <v>0</v>
      </c>
      <c r="AB1000" s="171" t="str">
        <f t="shared" si="49"/>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50"/>
        <v/>
      </c>
      <c r="T1001" s="156" t="str">
        <f ca="1">IF(B1001="","",IF(ISERROR(MATCH($J1001,SorP!$B$1:$B$5661,0)),"",INDIRECT("'SorP'!$A$"&amp;MATCH($J1001,SorP!$B$1:$B$5661,0))))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50"/>
        <v/>
      </c>
      <c r="T1002" s="156" t="str">
        <f ca="1">IF(B1002="","",IF(ISERROR(MATCH($J1002,SorP!$B$1:$B$5661,0)),"",INDIRECT("'SorP'!$A$"&amp;MATCH($J1002,SorP!$B$1:$B$5661,0))))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50"/>
        <v/>
      </c>
      <c r="T1003" s="156" t="str">
        <f ca="1">IF(B1003="","",IF(ISERROR(MATCH($J1003,SorP!$B$1:$B$5661,0)),"",INDIRECT("'SorP'!$A$"&amp;MATCH($J1003,SorP!$B$1:$B$5661,0))))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50"/>
        <v/>
      </c>
      <c r="T1004" s="156" t="str">
        <f ca="1">IF(B1004="","",IF(ISERROR(MATCH($J1004,SorP!$B$1:$B$5661,0)),"",INDIRECT("'SorP'!$A$"&amp;MATCH($J1004,SorP!$B$1:$B$5661,0))))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50"/>
        <v/>
      </c>
      <c r="T1005" s="156" t="str">
        <f ca="1">IF(B1005="","",IF(ISERROR(MATCH($J1005,SorP!$B$1:$B$5661,0)),"",INDIRECT("'SorP'!$A$"&amp;MATCH($J1005,SorP!$B$1:$B$5661,0))))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50"/>
        <v/>
      </c>
      <c r="T1006" s="156" t="str">
        <f ca="1">IF(B1006="","",IF(ISERROR(MATCH($J1006,SorP!$B$1:$B$5661,0)),"",INDIRECT("'SorP'!$A$"&amp;MATCH($J1006,SorP!$B$1:$B$5661,0))))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50"/>
        <v/>
      </c>
      <c r="T1007" s="156" t="str">
        <f ca="1">IF(B1007="","",IF(ISERROR(MATCH($J1007,SorP!$B$1:$B$5661,0)),"",INDIRECT("'SorP'!$A$"&amp;MATCH($J1007,SorP!$B$1:$B$5661,0))))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0"/>
        <v/>
      </c>
      <c r="T1008" s="156" t="str">
        <f ca="1">IF(B1008="","",IF(ISERROR(MATCH($J1008,SorP!$B$1:$B$5661,0)),"",INDIRECT("'SorP'!$A$"&amp;MATCH($J1008,SorP!$B$1:$B$5661,0))))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0"/>
        <v/>
      </c>
      <c r="T1009" s="156" t="str">
        <f ca="1">IF(B1009="","",IF(ISERROR(MATCH($J1009,SorP!$B$1:$B$5661,0)),"",INDIRECT("'SorP'!$A$"&amp;MATCH($J1009,SorP!$B$1:$B$5661,0))))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0"/>
        <v/>
      </c>
      <c r="T1010" s="156" t="str">
        <f ca="1">IF(B1010="","",IF(ISERROR(MATCH($J1010,SorP!$B$1:$B$5661,0)),"",INDIRECT("'SorP'!$A$"&amp;MATCH($J1010,SorP!$B$1:$B$5661,0))))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0"/>
        <v/>
      </c>
      <c r="T1011" s="156" t="str">
        <f ca="1">IF(B1011="","",IF(ISERROR(MATCH($J1011,SorP!$B$1:$B$5661,0)),"",INDIRECT("'SorP'!$A$"&amp;MATCH($J1011,SorP!$B$1:$B$5661,0))))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0"/>
        <v/>
      </c>
      <c r="T1012" s="156" t="str">
        <f ca="1">IF(B1012="","",IF(ISERROR(MATCH($J1012,SorP!$B$1:$B$5661,0)),"",INDIRECT("'SorP'!$A$"&amp;MATCH($J1012,SorP!$B$1:$B$5661,0))))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0"/>
        <v/>
      </c>
      <c r="T1013" s="156" t="str">
        <f ca="1">IF(B1013="","",IF(ISERROR(MATCH($J1013,SorP!$B$1:$B$5661,0)),"",INDIRECT("'SorP'!$A$"&amp;MATCH($J1013,SorP!$B$1:$B$5661,0))))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0"/>
        <v/>
      </c>
      <c r="T1014" s="156" t="str">
        <f ca="1">IF(B1014="","",IF(ISERROR(MATCH($J1014,SorP!$B$1:$B$5661,0)),"",INDIRECT("'SorP'!$A$"&amp;MATCH($J1014,SorP!$B$1:$B$5661,0))))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IF(B1015="","",IF(ISERROR(MATCH($J1015,SorP!$B$1:$B$5661,0)),"",INDIRECT("'SorP'!$A$"&amp;MATCH($J1015,SorP!$B$1:$B$5661,0))))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IF(B1016="","",IF(ISERROR(MATCH($J1016,SorP!$B$1:$B$5661,0)),"",INDIRECT("'SorP'!$A$"&amp;MATCH($J1016,SorP!$B$1:$B$5661,0))))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IF(B1017="","",IF(ISERROR(MATCH($J1017,SorP!$B$1:$B$5661,0)),"",INDIRECT("'SorP'!$A$"&amp;MATCH($J1017,SorP!$B$1:$B$5661,0))))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ref="X1023:X1086" ca="1" si="51">IF(AND(C1023="Smelter not listed",OR(LEN(D1023)=0,LEN(E1023)=0)),1,0)</f>
        <v>0</v>
      </c>
      <c r="AB1023" s="171" t="str">
        <f t="shared" ref="AB1023:AB1086" si="52">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3">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51"/>
        <v>0</v>
      </c>
      <c r="AB1024" s="171" t="str">
        <f t="shared" si="52"/>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3"/>
        <v/>
      </c>
      <c r="T1025" s="156" t="str">
        <f ca="1">IF(B1025="","",IF(ISERROR(MATCH($J1025,SorP!$B$1:$B$5661,0)),"",INDIRECT("'SorP'!$A$"&amp;MATCH($J1025,SorP!$B$1:$B$5661,0))))</f>
        <v/>
      </c>
      <c r="U1025" s="169"/>
      <c r="V1025" s="170" t="e">
        <f>IF(C1025="",NA(),MATCH($B1025&amp;$C1025,'Smelter Look-up'!$J:$J,0))</f>
        <v>#N/A</v>
      </c>
      <c r="X1025" s="171">
        <f t="shared" ca="1" si="51"/>
        <v>0</v>
      </c>
      <c r="AB1025" s="171" t="str">
        <f t="shared" si="52"/>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3"/>
        <v/>
      </c>
      <c r="T1026" s="156" t="str">
        <f ca="1">IF(B1026="","",IF(ISERROR(MATCH($J1026,SorP!$B$1:$B$5661,0)),"",INDIRECT("'SorP'!$A$"&amp;MATCH($J1026,SorP!$B$1:$B$5661,0))))</f>
        <v/>
      </c>
      <c r="U1026" s="169"/>
      <c r="V1026" s="170" t="e">
        <f>IF(C1026="",NA(),MATCH($B1026&amp;$C1026,'Smelter Look-up'!$J:$J,0))</f>
        <v>#N/A</v>
      </c>
      <c r="X1026" s="171">
        <f t="shared" ca="1" si="51"/>
        <v>0</v>
      </c>
      <c r="AB1026" s="171" t="str">
        <f t="shared" si="52"/>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3"/>
        <v/>
      </c>
      <c r="T1027" s="156" t="str">
        <f ca="1">IF(B1027="","",IF(ISERROR(MATCH($J1027,SorP!$B$1:$B$5661,0)),"",INDIRECT("'SorP'!$A$"&amp;MATCH($J1027,SorP!$B$1:$B$5661,0))))</f>
        <v/>
      </c>
      <c r="U1027" s="169"/>
      <c r="V1027" s="170" t="e">
        <f>IF(C1027="",NA(),MATCH($B1027&amp;$C1027,'Smelter Look-up'!$J:$J,0))</f>
        <v>#N/A</v>
      </c>
      <c r="X1027" s="171">
        <f t="shared" ca="1" si="51"/>
        <v>0</v>
      </c>
      <c r="AB1027" s="171" t="str">
        <f t="shared" si="52"/>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3"/>
        <v/>
      </c>
      <c r="T1028" s="156" t="str">
        <f ca="1">IF(B1028="","",IF(ISERROR(MATCH($J1028,SorP!$B$1:$B$5661,0)),"",INDIRECT("'SorP'!$A$"&amp;MATCH($J1028,SorP!$B$1:$B$5661,0))))</f>
        <v/>
      </c>
      <c r="U1028" s="169"/>
      <c r="V1028" s="170" t="e">
        <f>IF(C1028="",NA(),MATCH($B1028&amp;$C1028,'Smelter Look-up'!$J:$J,0))</f>
        <v>#N/A</v>
      </c>
      <c r="X1028" s="171">
        <f t="shared" ca="1" si="51"/>
        <v>0</v>
      </c>
      <c r="AB1028" s="171" t="str">
        <f t="shared" si="52"/>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3"/>
        <v/>
      </c>
      <c r="T1029" s="156" t="str">
        <f ca="1">IF(B1029="","",IF(ISERROR(MATCH($J1029,SorP!$B$1:$B$5661,0)),"",INDIRECT("'SorP'!$A$"&amp;MATCH($J1029,SorP!$B$1:$B$5661,0))))</f>
        <v/>
      </c>
      <c r="U1029" s="169"/>
      <c r="V1029" s="170" t="e">
        <f>IF(C1029="",NA(),MATCH($B1029&amp;$C1029,'Smelter Look-up'!$J:$J,0))</f>
        <v>#N/A</v>
      </c>
      <c r="X1029" s="171">
        <f t="shared" ca="1" si="51"/>
        <v>0</v>
      </c>
      <c r="AB1029" s="171" t="str">
        <f t="shared" si="52"/>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3"/>
        <v/>
      </c>
      <c r="T1030" s="156" t="str">
        <f ca="1">IF(B1030="","",IF(ISERROR(MATCH($J1030,SorP!$B$1:$B$5661,0)),"",INDIRECT("'SorP'!$A$"&amp;MATCH($J1030,SorP!$B$1:$B$5661,0))))</f>
        <v/>
      </c>
      <c r="U1030" s="169"/>
      <c r="V1030" s="170" t="e">
        <f>IF(C1030="",NA(),MATCH($B1030&amp;$C1030,'Smelter Look-up'!$J:$J,0))</f>
        <v>#N/A</v>
      </c>
      <c r="X1030" s="171">
        <f t="shared" ca="1" si="51"/>
        <v>0</v>
      </c>
      <c r="AB1030" s="171" t="str">
        <f t="shared" si="52"/>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3"/>
        <v/>
      </c>
      <c r="T1031" s="156" t="str">
        <f ca="1">IF(B1031="","",IF(ISERROR(MATCH($J1031,SorP!$B$1:$B$5661,0)),"",INDIRECT("'SorP'!$A$"&amp;MATCH($J1031,SorP!$B$1:$B$5661,0))))</f>
        <v/>
      </c>
      <c r="U1031" s="169"/>
      <c r="V1031" s="170" t="e">
        <f>IF(C1031="",NA(),MATCH($B1031&amp;$C1031,'Smelter Look-up'!$J:$J,0))</f>
        <v>#N/A</v>
      </c>
      <c r="X1031" s="171">
        <f t="shared" ca="1" si="51"/>
        <v>0</v>
      </c>
      <c r="AB1031" s="171" t="str">
        <f t="shared" si="52"/>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3"/>
        <v/>
      </c>
      <c r="T1032" s="156" t="str">
        <f ca="1">IF(B1032="","",IF(ISERROR(MATCH($J1032,SorP!$B$1:$B$5661,0)),"",INDIRECT("'SorP'!$A$"&amp;MATCH($J1032,SorP!$B$1:$B$5661,0))))</f>
        <v/>
      </c>
      <c r="U1032" s="169"/>
      <c r="V1032" s="170" t="e">
        <f>IF(C1032="",NA(),MATCH($B1032&amp;$C1032,'Smelter Look-up'!$J:$J,0))</f>
        <v>#N/A</v>
      </c>
      <c r="X1032" s="171">
        <f t="shared" ca="1" si="51"/>
        <v>0</v>
      </c>
      <c r="AB1032" s="171" t="str">
        <f t="shared" si="52"/>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3"/>
        <v/>
      </c>
      <c r="T1033" s="156" t="str">
        <f ca="1">IF(B1033="","",IF(ISERROR(MATCH($J1033,SorP!$B$1:$B$5661,0)),"",INDIRECT("'SorP'!$A$"&amp;MATCH($J1033,SorP!$B$1:$B$5661,0))))</f>
        <v/>
      </c>
      <c r="U1033" s="169"/>
      <c r="V1033" s="170" t="e">
        <f>IF(C1033="",NA(),MATCH($B1033&amp;$C1033,'Smelter Look-up'!$J:$J,0))</f>
        <v>#N/A</v>
      </c>
      <c r="X1033" s="171">
        <f t="shared" ca="1" si="51"/>
        <v>0</v>
      </c>
      <c r="AB1033" s="171" t="str">
        <f t="shared" si="52"/>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3"/>
        <v/>
      </c>
      <c r="T1034" s="156" t="str">
        <f ca="1">IF(B1034="","",IF(ISERROR(MATCH($J1034,SorP!$B$1:$B$5661,0)),"",INDIRECT("'SorP'!$A$"&amp;MATCH($J1034,SorP!$B$1:$B$5661,0))))</f>
        <v/>
      </c>
      <c r="U1034" s="169"/>
      <c r="V1034" s="170" t="e">
        <f>IF(C1034="",NA(),MATCH($B1034&amp;$C1034,'Smelter Look-up'!$J:$J,0))</f>
        <v>#N/A</v>
      </c>
      <c r="X1034" s="171">
        <f t="shared" ca="1" si="51"/>
        <v>0</v>
      </c>
      <c r="AB1034" s="171" t="str">
        <f t="shared" si="52"/>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3"/>
        <v/>
      </c>
      <c r="T1035" s="156" t="str">
        <f ca="1">IF(B1035="","",IF(ISERROR(MATCH($J1035,SorP!$B$1:$B$5661,0)),"",INDIRECT("'SorP'!$A$"&amp;MATCH($J1035,SorP!$B$1:$B$5661,0))))</f>
        <v/>
      </c>
      <c r="U1035" s="169"/>
      <c r="V1035" s="170" t="e">
        <f>IF(C1035="",NA(),MATCH($B1035&amp;$C1035,'Smelter Look-up'!$J:$J,0))</f>
        <v>#N/A</v>
      </c>
      <c r="X1035" s="171">
        <f t="shared" ca="1" si="51"/>
        <v>0</v>
      </c>
      <c r="AB1035" s="171" t="str">
        <f t="shared" si="52"/>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3"/>
        <v/>
      </c>
      <c r="T1036" s="156" t="str">
        <f ca="1">IF(B1036="","",IF(ISERROR(MATCH($J1036,SorP!$B$1:$B$5661,0)),"",INDIRECT("'SorP'!$A$"&amp;MATCH($J1036,SorP!$B$1:$B$5661,0))))</f>
        <v/>
      </c>
      <c r="U1036" s="169"/>
      <c r="V1036" s="170" t="e">
        <f>IF(C1036="",NA(),MATCH($B1036&amp;$C1036,'Smelter Look-up'!$J:$J,0))</f>
        <v>#N/A</v>
      </c>
      <c r="X1036" s="171">
        <f t="shared" ca="1" si="51"/>
        <v>0</v>
      </c>
      <c r="AB1036" s="171" t="str">
        <f t="shared" si="52"/>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3"/>
        <v/>
      </c>
      <c r="T1037" s="156" t="str">
        <f ca="1">IF(B1037="","",IF(ISERROR(MATCH($J1037,SorP!$B$1:$B$5661,0)),"",INDIRECT("'SorP'!$A$"&amp;MATCH($J1037,SorP!$B$1:$B$5661,0))))</f>
        <v/>
      </c>
      <c r="U1037" s="169"/>
      <c r="V1037" s="170" t="e">
        <f>IF(C1037="",NA(),MATCH($B1037&amp;$C1037,'Smelter Look-up'!$J:$J,0))</f>
        <v>#N/A</v>
      </c>
      <c r="X1037" s="171">
        <f t="shared" ca="1" si="51"/>
        <v>0</v>
      </c>
      <c r="AB1037" s="171" t="str">
        <f t="shared" si="52"/>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3"/>
        <v/>
      </c>
      <c r="T1038" s="156" t="str">
        <f ca="1">IF(B1038="","",IF(ISERROR(MATCH($J1038,SorP!$B$1:$B$5661,0)),"",INDIRECT("'SorP'!$A$"&amp;MATCH($J1038,SorP!$B$1:$B$5661,0))))</f>
        <v/>
      </c>
      <c r="U1038" s="169"/>
      <c r="V1038" s="170" t="e">
        <f>IF(C1038="",NA(),MATCH($B1038&amp;$C1038,'Smelter Look-up'!$J:$J,0))</f>
        <v>#N/A</v>
      </c>
      <c r="X1038" s="171">
        <f t="shared" ca="1" si="51"/>
        <v>0</v>
      </c>
      <c r="AB1038" s="171" t="str">
        <f t="shared" si="52"/>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3"/>
        <v/>
      </c>
      <c r="T1039" s="156" t="str">
        <f ca="1">IF(B1039="","",IF(ISERROR(MATCH($J1039,SorP!$B$1:$B$5661,0)),"",INDIRECT("'SorP'!$A$"&amp;MATCH($J1039,SorP!$B$1:$B$5661,0))))</f>
        <v/>
      </c>
      <c r="U1039" s="169"/>
      <c r="V1039" s="170" t="e">
        <f>IF(C1039="",NA(),MATCH($B1039&amp;$C1039,'Smelter Look-up'!$J:$J,0))</f>
        <v>#N/A</v>
      </c>
      <c r="X1039" s="171">
        <f t="shared" ca="1" si="51"/>
        <v>0</v>
      </c>
      <c r="AB1039" s="171" t="str">
        <f t="shared" si="52"/>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3"/>
        <v/>
      </c>
      <c r="T1040" s="156" t="str">
        <f ca="1">IF(B1040="","",IF(ISERROR(MATCH($J1040,SorP!$B$1:$B$5661,0)),"",INDIRECT("'SorP'!$A$"&amp;MATCH($J1040,SorP!$B$1:$B$5661,0))))</f>
        <v/>
      </c>
      <c r="U1040" s="169"/>
      <c r="V1040" s="170" t="e">
        <f>IF(C1040="",NA(),MATCH($B1040&amp;$C1040,'Smelter Look-up'!$J:$J,0))</f>
        <v>#N/A</v>
      </c>
      <c r="X1040" s="171">
        <f t="shared" ca="1" si="51"/>
        <v>0</v>
      </c>
      <c r="AB1040" s="171" t="str">
        <f t="shared" si="52"/>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3"/>
        <v/>
      </c>
      <c r="T1041" s="156" t="str">
        <f ca="1">IF(B1041="","",IF(ISERROR(MATCH($J1041,SorP!$B$1:$B$5661,0)),"",INDIRECT("'SorP'!$A$"&amp;MATCH($J1041,SorP!$B$1:$B$5661,0))))</f>
        <v/>
      </c>
      <c r="U1041" s="169"/>
      <c r="V1041" s="170" t="e">
        <f>IF(C1041="",NA(),MATCH($B1041&amp;$C1041,'Smelter Look-up'!$J:$J,0))</f>
        <v>#N/A</v>
      </c>
      <c r="X1041" s="171">
        <f t="shared" ca="1" si="51"/>
        <v>0</v>
      </c>
      <c r="AB1041" s="171" t="str">
        <f t="shared" si="52"/>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3"/>
        <v/>
      </c>
      <c r="T1042" s="156" t="str">
        <f ca="1">IF(B1042="","",IF(ISERROR(MATCH($J1042,SorP!$B$1:$B$5661,0)),"",INDIRECT("'SorP'!$A$"&amp;MATCH($J1042,SorP!$B$1:$B$5661,0))))</f>
        <v/>
      </c>
      <c r="U1042" s="169"/>
      <c r="V1042" s="170" t="e">
        <f>IF(C1042="",NA(),MATCH($B1042&amp;$C1042,'Smelter Look-up'!$J:$J,0))</f>
        <v>#N/A</v>
      </c>
      <c r="X1042" s="171">
        <f t="shared" ca="1" si="51"/>
        <v>0</v>
      </c>
      <c r="AB1042" s="171" t="str">
        <f t="shared" si="52"/>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3"/>
        <v/>
      </c>
      <c r="T1043" s="156" t="str">
        <f ca="1">IF(B1043="","",IF(ISERROR(MATCH($J1043,SorP!$B$1:$B$5661,0)),"",INDIRECT("'SorP'!$A$"&amp;MATCH($J1043,SorP!$B$1:$B$5661,0))))</f>
        <v/>
      </c>
      <c r="U1043" s="169"/>
      <c r="V1043" s="170" t="e">
        <f>IF(C1043="",NA(),MATCH($B1043&amp;$C1043,'Smelter Look-up'!$J:$J,0))</f>
        <v>#N/A</v>
      </c>
      <c r="X1043" s="171">
        <f t="shared" ca="1" si="51"/>
        <v>0</v>
      </c>
      <c r="AB1043" s="171" t="str">
        <f t="shared" si="52"/>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3"/>
        <v/>
      </c>
      <c r="T1044" s="156" t="str">
        <f ca="1">IF(B1044="","",IF(ISERROR(MATCH($J1044,SorP!$B$1:$B$5661,0)),"",INDIRECT("'SorP'!$A$"&amp;MATCH($J1044,SorP!$B$1:$B$5661,0))))</f>
        <v/>
      </c>
      <c r="U1044" s="169"/>
      <c r="V1044" s="170" t="e">
        <f>IF(C1044="",NA(),MATCH($B1044&amp;$C1044,'Smelter Look-up'!$J:$J,0))</f>
        <v>#N/A</v>
      </c>
      <c r="X1044" s="171">
        <f t="shared" ca="1" si="51"/>
        <v>0</v>
      </c>
      <c r="AB1044" s="171" t="str">
        <f t="shared" si="52"/>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3"/>
        <v/>
      </c>
      <c r="T1045" s="156" t="str">
        <f ca="1">IF(B1045="","",IF(ISERROR(MATCH($J1045,SorP!$B$1:$B$5661,0)),"",INDIRECT("'SorP'!$A$"&amp;MATCH($J1045,SorP!$B$1:$B$5661,0))))</f>
        <v/>
      </c>
      <c r="U1045" s="169"/>
      <c r="V1045" s="170" t="e">
        <f>IF(C1045="",NA(),MATCH($B1045&amp;$C1045,'Smelter Look-up'!$J:$J,0))</f>
        <v>#N/A</v>
      </c>
      <c r="X1045" s="171">
        <f t="shared" ca="1" si="51"/>
        <v>0</v>
      </c>
      <c r="AB1045" s="171" t="str">
        <f t="shared" si="52"/>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3"/>
        <v/>
      </c>
      <c r="T1046" s="156" t="str">
        <f ca="1">IF(B1046="","",IF(ISERROR(MATCH($J1046,SorP!$B$1:$B$5661,0)),"",INDIRECT("'SorP'!$A$"&amp;MATCH($J1046,SorP!$B$1:$B$5661,0))))</f>
        <v/>
      </c>
      <c r="U1046" s="169"/>
      <c r="V1046" s="170" t="e">
        <f>IF(C1046="",NA(),MATCH($B1046&amp;$C1046,'Smelter Look-up'!$J:$J,0))</f>
        <v>#N/A</v>
      </c>
      <c r="X1046" s="171">
        <f t="shared" ca="1" si="51"/>
        <v>0</v>
      </c>
      <c r="AB1046" s="171" t="str">
        <f t="shared" si="52"/>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3"/>
        <v/>
      </c>
      <c r="T1047" s="156" t="str">
        <f ca="1">IF(B1047="","",IF(ISERROR(MATCH($J1047,SorP!$B$1:$B$5661,0)),"",INDIRECT("'SorP'!$A$"&amp;MATCH($J1047,SorP!$B$1:$B$5661,0))))</f>
        <v/>
      </c>
      <c r="U1047" s="169"/>
      <c r="V1047" s="170" t="e">
        <f>IF(C1047="",NA(),MATCH($B1047&amp;$C1047,'Smelter Look-up'!$J:$J,0))</f>
        <v>#N/A</v>
      </c>
      <c r="X1047" s="171">
        <f t="shared" ca="1" si="51"/>
        <v>0</v>
      </c>
      <c r="AB1047" s="171" t="str">
        <f t="shared" si="52"/>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3"/>
        <v/>
      </c>
      <c r="T1048" s="156" t="str">
        <f ca="1">IF(B1048="","",IF(ISERROR(MATCH($J1048,SorP!$B$1:$B$5661,0)),"",INDIRECT("'SorP'!$A$"&amp;MATCH($J1048,SorP!$B$1:$B$5661,0))))</f>
        <v/>
      </c>
      <c r="U1048" s="169"/>
      <c r="V1048" s="170" t="e">
        <f>IF(C1048="",NA(),MATCH($B1048&amp;$C1048,'Smelter Look-up'!$J:$J,0))</f>
        <v>#N/A</v>
      </c>
      <c r="X1048" s="171">
        <f t="shared" ca="1" si="51"/>
        <v>0</v>
      </c>
      <c r="AB1048" s="171" t="str">
        <f t="shared" si="52"/>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3"/>
        <v/>
      </c>
      <c r="T1049" s="156" t="str">
        <f ca="1">IF(B1049="","",IF(ISERROR(MATCH($J1049,SorP!$B$1:$B$5661,0)),"",INDIRECT("'SorP'!$A$"&amp;MATCH($J1049,SorP!$B$1:$B$5661,0))))</f>
        <v/>
      </c>
      <c r="U1049" s="169"/>
      <c r="V1049" s="170" t="e">
        <f>IF(C1049="",NA(),MATCH($B1049&amp;$C1049,'Smelter Look-up'!$J:$J,0))</f>
        <v>#N/A</v>
      </c>
      <c r="X1049" s="171">
        <f t="shared" ca="1" si="51"/>
        <v>0</v>
      </c>
      <c r="AB1049" s="171" t="str">
        <f t="shared" si="52"/>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3"/>
        <v/>
      </c>
      <c r="T1050" s="156" t="str">
        <f ca="1">IF(B1050="","",IF(ISERROR(MATCH($J1050,SorP!$B$1:$B$5661,0)),"",INDIRECT("'SorP'!$A$"&amp;MATCH($J1050,SorP!$B$1:$B$5661,0))))</f>
        <v/>
      </c>
      <c r="U1050" s="169"/>
      <c r="V1050" s="170" t="e">
        <f>IF(C1050="",NA(),MATCH($B1050&amp;$C1050,'Smelter Look-up'!$J:$J,0))</f>
        <v>#N/A</v>
      </c>
      <c r="X1050" s="171">
        <f t="shared" ca="1" si="51"/>
        <v>0</v>
      </c>
      <c r="AB1050" s="171" t="str">
        <f t="shared" si="52"/>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3"/>
        <v/>
      </c>
      <c r="T1051" s="156" t="str">
        <f ca="1">IF(B1051="","",IF(ISERROR(MATCH($J1051,SorP!$B$1:$B$5661,0)),"",INDIRECT("'SorP'!$A$"&amp;MATCH($J1051,SorP!$B$1:$B$5661,0))))</f>
        <v/>
      </c>
      <c r="U1051" s="169"/>
      <c r="V1051" s="170" t="e">
        <f>IF(C1051="",NA(),MATCH($B1051&amp;$C1051,'Smelter Look-up'!$J:$J,0))</f>
        <v>#N/A</v>
      </c>
      <c r="X1051" s="171">
        <f t="shared" ca="1" si="51"/>
        <v>0</v>
      </c>
      <c r="AB1051" s="171" t="str">
        <f t="shared" si="52"/>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3"/>
        <v/>
      </c>
      <c r="T1052" s="156" t="str">
        <f ca="1">IF(B1052="","",IF(ISERROR(MATCH($J1052,SorP!$B$1:$B$5661,0)),"",INDIRECT("'SorP'!$A$"&amp;MATCH($J1052,SorP!$B$1:$B$5661,0))))</f>
        <v/>
      </c>
      <c r="U1052" s="169"/>
      <c r="V1052" s="170" t="e">
        <f>IF(C1052="",NA(),MATCH($B1052&amp;$C1052,'Smelter Look-up'!$J:$J,0))</f>
        <v>#N/A</v>
      </c>
      <c r="X1052" s="171">
        <f t="shared" ca="1" si="51"/>
        <v>0</v>
      </c>
      <c r="AB1052" s="171" t="str">
        <f t="shared" si="52"/>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3"/>
        <v/>
      </c>
      <c r="T1053" s="156" t="str">
        <f ca="1">IF(B1053="","",IF(ISERROR(MATCH($J1053,SorP!$B$1:$B$5661,0)),"",INDIRECT("'SorP'!$A$"&amp;MATCH($J1053,SorP!$B$1:$B$5661,0))))</f>
        <v/>
      </c>
      <c r="U1053" s="169"/>
      <c r="V1053" s="170" t="e">
        <f>IF(C1053="",NA(),MATCH($B1053&amp;$C1053,'Smelter Look-up'!$J:$J,0))</f>
        <v>#N/A</v>
      </c>
      <c r="X1053" s="171">
        <f t="shared" ca="1" si="51"/>
        <v>0</v>
      </c>
      <c r="AB1053" s="171" t="str">
        <f t="shared" si="52"/>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3"/>
        <v/>
      </c>
      <c r="T1054" s="156" t="str">
        <f ca="1">IF(B1054="","",IF(ISERROR(MATCH($J1054,SorP!$B$1:$B$5661,0)),"",INDIRECT("'SorP'!$A$"&amp;MATCH($J1054,SorP!$B$1:$B$5661,0))))</f>
        <v/>
      </c>
      <c r="U1054" s="169"/>
      <c r="V1054" s="170" t="e">
        <f>IF(C1054="",NA(),MATCH($B1054&amp;$C1054,'Smelter Look-up'!$J:$J,0))</f>
        <v>#N/A</v>
      </c>
      <c r="X1054" s="171">
        <f t="shared" ca="1" si="51"/>
        <v>0</v>
      </c>
      <c r="AB1054" s="171" t="str">
        <f t="shared" si="52"/>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3"/>
        <v/>
      </c>
      <c r="T1055" s="156" t="str">
        <f ca="1">IF(B1055="","",IF(ISERROR(MATCH($J1055,SorP!$B$1:$B$5661,0)),"",INDIRECT("'SorP'!$A$"&amp;MATCH($J1055,SorP!$B$1:$B$5661,0))))</f>
        <v/>
      </c>
      <c r="U1055" s="169"/>
      <c r="V1055" s="170" t="e">
        <f>IF(C1055="",NA(),MATCH($B1055&amp;$C1055,'Smelter Look-up'!$J:$J,0))</f>
        <v>#N/A</v>
      </c>
      <c r="X1055" s="171">
        <f t="shared" ca="1" si="51"/>
        <v>0</v>
      </c>
      <c r="AB1055" s="171" t="str">
        <f t="shared" si="52"/>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3"/>
        <v/>
      </c>
      <c r="T1056" s="156" t="str">
        <f ca="1">IF(B1056="","",IF(ISERROR(MATCH($J1056,SorP!$B$1:$B$5661,0)),"",INDIRECT("'SorP'!$A$"&amp;MATCH($J1056,SorP!$B$1:$B$5661,0))))</f>
        <v/>
      </c>
      <c r="U1056" s="169"/>
      <c r="V1056" s="170" t="e">
        <f>IF(C1056="",NA(),MATCH($B1056&amp;$C1056,'Smelter Look-up'!$J:$J,0))</f>
        <v>#N/A</v>
      </c>
      <c r="X1056" s="171">
        <f t="shared" ca="1" si="51"/>
        <v>0</v>
      </c>
      <c r="AB1056" s="171" t="str">
        <f t="shared" si="52"/>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3"/>
        <v/>
      </c>
      <c r="T1057" s="156" t="str">
        <f ca="1">IF(B1057="","",IF(ISERROR(MATCH($J1057,SorP!$B$1:$B$5661,0)),"",INDIRECT("'SorP'!$A$"&amp;MATCH($J1057,SorP!$B$1:$B$5661,0))))</f>
        <v/>
      </c>
      <c r="U1057" s="169"/>
      <c r="V1057" s="170" t="e">
        <f>IF(C1057="",NA(),MATCH($B1057&amp;$C1057,'Smelter Look-up'!$J:$J,0))</f>
        <v>#N/A</v>
      </c>
      <c r="X1057" s="171">
        <f t="shared" ca="1" si="51"/>
        <v>0</v>
      </c>
      <c r="AB1057" s="171" t="str">
        <f t="shared" si="52"/>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3"/>
        <v/>
      </c>
      <c r="T1058" s="156" t="str">
        <f ca="1">IF(B1058="","",IF(ISERROR(MATCH($J1058,SorP!$B$1:$B$5661,0)),"",INDIRECT("'SorP'!$A$"&amp;MATCH($J1058,SorP!$B$1:$B$5661,0))))</f>
        <v/>
      </c>
      <c r="U1058" s="169"/>
      <c r="V1058" s="170" t="e">
        <f>IF(C1058="",NA(),MATCH($B1058&amp;$C1058,'Smelter Look-up'!$J:$J,0))</f>
        <v>#N/A</v>
      </c>
      <c r="X1058" s="171">
        <f t="shared" ca="1" si="51"/>
        <v>0</v>
      </c>
      <c r="AB1058" s="171" t="str">
        <f t="shared" si="52"/>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3"/>
        <v/>
      </c>
      <c r="T1059" s="156" t="str">
        <f ca="1">IF(B1059="","",IF(ISERROR(MATCH($J1059,SorP!$B$1:$B$5661,0)),"",INDIRECT("'SorP'!$A$"&amp;MATCH($J1059,SorP!$B$1:$B$5661,0))))</f>
        <v/>
      </c>
      <c r="U1059" s="169"/>
      <c r="V1059" s="170" t="e">
        <f>IF(C1059="",NA(),MATCH($B1059&amp;$C1059,'Smelter Look-up'!$J:$J,0))</f>
        <v>#N/A</v>
      </c>
      <c r="X1059" s="171">
        <f t="shared" ca="1" si="51"/>
        <v>0</v>
      </c>
      <c r="AB1059" s="171" t="str">
        <f t="shared" si="52"/>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3"/>
        <v/>
      </c>
      <c r="T1060" s="156" t="str">
        <f ca="1">IF(B1060="","",IF(ISERROR(MATCH($J1060,SorP!$B$1:$B$5661,0)),"",INDIRECT("'SorP'!$A$"&amp;MATCH($J1060,SorP!$B$1:$B$5661,0))))</f>
        <v/>
      </c>
      <c r="U1060" s="169"/>
      <c r="V1060" s="170" t="e">
        <f>IF(C1060="",NA(),MATCH($B1060&amp;$C1060,'Smelter Look-up'!$J:$J,0))</f>
        <v>#N/A</v>
      </c>
      <c r="X1060" s="171">
        <f t="shared" ca="1" si="51"/>
        <v>0</v>
      </c>
      <c r="AB1060" s="171" t="str">
        <f t="shared" si="52"/>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3"/>
        <v/>
      </c>
      <c r="T1061" s="156" t="str">
        <f ca="1">IF(B1061="","",IF(ISERROR(MATCH($J1061,SorP!$B$1:$B$5661,0)),"",INDIRECT("'SorP'!$A$"&amp;MATCH($J1061,SorP!$B$1:$B$5661,0))))</f>
        <v/>
      </c>
      <c r="U1061" s="169"/>
      <c r="V1061" s="170" t="e">
        <f>IF(C1061="",NA(),MATCH($B1061&amp;$C1061,'Smelter Look-up'!$J:$J,0))</f>
        <v>#N/A</v>
      </c>
      <c r="X1061" s="171">
        <f t="shared" ca="1" si="51"/>
        <v>0</v>
      </c>
      <c r="AB1061" s="171" t="str">
        <f t="shared" si="52"/>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3"/>
        <v/>
      </c>
      <c r="T1062" s="156" t="str">
        <f ca="1">IF(B1062="","",IF(ISERROR(MATCH($J1062,SorP!$B$1:$B$5661,0)),"",INDIRECT("'SorP'!$A$"&amp;MATCH($J1062,SorP!$B$1:$B$5661,0))))</f>
        <v/>
      </c>
      <c r="U1062" s="169"/>
      <c r="V1062" s="170" t="e">
        <f>IF(C1062="",NA(),MATCH($B1062&amp;$C1062,'Smelter Look-up'!$J:$J,0))</f>
        <v>#N/A</v>
      </c>
      <c r="X1062" s="171">
        <f t="shared" ca="1" si="51"/>
        <v>0</v>
      </c>
      <c r="AB1062" s="171" t="str">
        <f t="shared" si="52"/>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3"/>
        <v/>
      </c>
      <c r="T1063" s="156" t="str">
        <f ca="1">IF(B1063="","",IF(ISERROR(MATCH($J1063,SorP!$B$1:$B$5661,0)),"",INDIRECT("'SorP'!$A$"&amp;MATCH($J1063,SorP!$B$1:$B$5661,0))))</f>
        <v/>
      </c>
      <c r="U1063" s="169"/>
      <c r="V1063" s="170" t="e">
        <f>IF(C1063="",NA(),MATCH($B1063&amp;$C1063,'Smelter Look-up'!$J:$J,0))</f>
        <v>#N/A</v>
      </c>
      <c r="X1063" s="171">
        <f t="shared" ca="1" si="51"/>
        <v>0</v>
      </c>
      <c r="AB1063" s="171" t="str">
        <f t="shared" si="52"/>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3"/>
        <v/>
      </c>
      <c r="T1064" s="156" t="str">
        <f ca="1">IF(B1064="","",IF(ISERROR(MATCH($J1064,SorP!$B$1:$B$5661,0)),"",INDIRECT("'SorP'!$A$"&amp;MATCH($J1064,SorP!$B$1:$B$5661,0))))</f>
        <v/>
      </c>
      <c r="U1064" s="169"/>
      <c r="V1064" s="170" t="e">
        <f>IF(C1064="",NA(),MATCH($B1064&amp;$C1064,'Smelter Look-up'!$J:$J,0))</f>
        <v>#N/A</v>
      </c>
      <c r="X1064" s="171">
        <f t="shared" ca="1" si="51"/>
        <v>0</v>
      </c>
      <c r="AB1064" s="171" t="str">
        <f t="shared" si="52"/>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3"/>
        <v/>
      </c>
      <c r="T1065" s="156" t="str">
        <f ca="1">IF(B1065="","",IF(ISERROR(MATCH($J1065,SorP!$B$1:$B$5661,0)),"",INDIRECT("'SorP'!$A$"&amp;MATCH($J1065,SorP!$B$1:$B$5661,0))))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3"/>
        <v/>
      </c>
      <c r="T1066" s="156" t="str">
        <f ca="1">IF(B1066="","",IF(ISERROR(MATCH($J1066,SorP!$B$1:$B$5661,0)),"",INDIRECT("'SorP'!$A$"&amp;MATCH($J1066,SorP!$B$1:$B$5661,0))))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3"/>
        <v/>
      </c>
      <c r="T1067" s="156" t="str">
        <f ca="1">IF(B1067="","",IF(ISERROR(MATCH($J1067,SorP!$B$1:$B$5661,0)),"",INDIRECT("'SorP'!$A$"&amp;MATCH($J1067,SorP!$B$1:$B$5661,0))))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3"/>
        <v/>
      </c>
      <c r="T1068" s="156" t="str">
        <f ca="1">IF(B1068="","",IF(ISERROR(MATCH($J1068,SorP!$B$1:$B$5661,0)),"",INDIRECT("'SorP'!$A$"&amp;MATCH($J1068,SorP!$B$1:$B$5661,0))))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3"/>
        <v/>
      </c>
      <c r="T1069" s="156" t="str">
        <f ca="1">IF(B1069="","",IF(ISERROR(MATCH($J1069,SorP!$B$1:$B$5661,0)),"",INDIRECT("'SorP'!$A$"&amp;MATCH($J1069,SorP!$B$1:$B$5661,0))))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3"/>
        <v/>
      </c>
      <c r="T1070" s="156" t="str">
        <f ca="1">IF(B1070="","",IF(ISERROR(MATCH($J1070,SorP!$B$1:$B$5661,0)),"",INDIRECT("'SorP'!$A$"&amp;MATCH($J1070,SorP!$B$1:$B$5661,0))))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3"/>
        <v/>
      </c>
      <c r="T1071" s="156" t="str">
        <f ca="1">IF(B1071="","",IF(ISERROR(MATCH($J1071,SorP!$B$1:$B$5661,0)),"",INDIRECT("'SorP'!$A$"&amp;MATCH($J1071,SorP!$B$1:$B$5661,0))))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3"/>
        <v/>
      </c>
      <c r="T1072" s="156" t="str">
        <f ca="1">IF(B1072="","",IF(ISERROR(MATCH($J1072,SorP!$B$1:$B$5661,0)),"",INDIRECT("'SorP'!$A$"&amp;MATCH($J1072,SorP!$B$1:$B$5661,0))))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3"/>
        <v/>
      </c>
      <c r="T1073" s="156" t="str">
        <f ca="1">IF(B1073="","",IF(ISERROR(MATCH($J1073,SorP!$B$1:$B$5661,0)),"",INDIRECT("'SorP'!$A$"&amp;MATCH($J1073,SorP!$B$1:$B$5661,0))))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3"/>
        <v/>
      </c>
      <c r="T1074" s="156" t="str">
        <f ca="1">IF(B1074="","",IF(ISERROR(MATCH($J1074,SorP!$B$1:$B$5661,0)),"",INDIRECT("'SorP'!$A$"&amp;MATCH($J1074,SorP!$B$1:$B$5661,0))))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3"/>
        <v/>
      </c>
      <c r="T1075" s="156" t="str">
        <f ca="1">IF(B1075="","",IF(ISERROR(MATCH($J1075,SorP!$B$1:$B$5661,0)),"",INDIRECT("'SorP'!$A$"&amp;MATCH($J1075,SorP!$B$1:$B$5661,0))))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3"/>
        <v/>
      </c>
      <c r="T1076" s="156" t="str">
        <f ca="1">IF(B1076="","",IF(ISERROR(MATCH($J1076,SorP!$B$1:$B$5661,0)),"",INDIRECT("'SorP'!$A$"&amp;MATCH($J1076,SorP!$B$1:$B$5661,0))))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3"/>
        <v/>
      </c>
      <c r="T1077" s="156" t="str">
        <f ca="1">IF(B1077="","",IF(ISERROR(MATCH($J1077,SorP!$B$1:$B$5661,0)),"",INDIRECT("'SorP'!$A$"&amp;MATCH($J1077,SorP!$B$1:$B$5661,0))))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3"/>
        <v/>
      </c>
      <c r="T1078" s="156" t="str">
        <f ca="1">IF(B1078="","",IF(ISERROR(MATCH($J1078,SorP!$B$1:$B$5661,0)),"",INDIRECT("'SorP'!$A$"&amp;MATCH($J1078,SorP!$B$1:$B$5661,0))))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IF(B1079="","",IF(ISERROR(MATCH($J1079,SorP!$B$1:$B$5661,0)),"",INDIRECT("'SorP'!$A$"&amp;MATCH($J1079,SorP!$B$1:$B$5661,0))))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IF(B1080="","",IF(ISERROR(MATCH($J1080,SorP!$B$1:$B$5661,0)),"",INDIRECT("'SorP'!$A$"&amp;MATCH($J1080,SorP!$B$1:$B$5661,0))))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IF(B1081="","",IF(ISERROR(MATCH($J1081,SorP!$B$1:$B$5661,0)),"",INDIRECT("'SorP'!$A$"&amp;MATCH($J1081,SorP!$B$1:$B$5661,0))))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ref="X1087:X1150" ca="1" si="54">IF(AND(C1087="Smelter not listed",OR(LEN(D1087)=0,LEN(E1087)=0)),1,0)</f>
        <v>0</v>
      </c>
      <c r="AB1087" s="171" t="str">
        <f t="shared" ref="AB1087:AB1150" si="55">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6">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4"/>
        <v>0</v>
      </c>
      <c r="AB1088" s="171" t="str">
        <f t="shared" si="55"/>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6"/>
        <v/>
      </c>
      <c r="T1089" s="156" t="str">
        <f ca="1">IF(B1089="","",IF(ISERROR(MATCH($J1089,SorP!$B$1:$B$5661,0)),"",INDIRECT("'SorP'!$A$"&amp;MATCH($J1089,SorP!$B$1:$B$5661,0))))</f>
        <v/>
      </c>
      <c r="U1089" s="169"/>
      <c r="V1089" s="170" t="e">
        <f>IF(C1089="",NA(),MATCH($B1089&amp;$C1089,'Smelter Look-up'!$J:$J,0))</f>
        <v>#N/A</v>
      </c>
      <c r="X1089" s="171">
        <f t="shared" ca="1" si="54"/>
        <v>0</v>
      </c>
      <c r="AB1089" s="171" t="str">
        <f t="shared" si="55"/>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6"/>
        <v/>
      </c>
      <c r="T1090" s="156" t="str">
        <f ca="1">IF(B1090="","",IF(ISERROR(MATCH($J1090,SorP!$B$1:$B$5661,0)),"",INDIRECT("'SorP'!$A$"&amp;MATCH($J1090,SorP!$B$1:$B$5661,0))))</f>
        <v/>
      </c>
      <c r="U1090" s="169"/>
      <c r="V1090" s="170" t="e">
        <f>IF(C1090="",NA(),MATCH($B1090&amp;$C1090,'Smelter Look-up'!$J:$J,0))</f>
        <v>#N/A</v>
      </c>
      <c r="X1090" s="171">
        <f t="shared" ca="1" si="54"/>
        <v>0</v>
      </c>
      <c r="AB1090" s="171" t="str">
        <f t="shared" si="55"/>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6"/>
        <v/>
      </c>
      <c r="T1091" s="156" t="str">
        <f ca="1">IF(B1091="","",IF(ISERROR(MATCH($J1091,SorP!$B$1:$B$5661,0)),"",INDIRECT("'SorP'!$A$"&amp;MATCH($J1091,SorP!$B$1:$B$5661,0))))</f>
        <v/>
      </c>
      <c r="U1091" s="169"/>
      <c r="V1091" s="170" t="e">
        <f>IF(C1091="",NA(),MATCH($B1091&amp;$C1091,'Smelter Look-up'!$J:$J,0))</f>
        <v>#N/A</v>
      </c>
      <c r="X1091" s="171">
        <f t="shared" ca="1" si="54"/>
        <v>0</v>
      </c>
      <c r="AB1091" s="171" t="str">
        <f t="shared" si="55"/>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6"/>
        <v/>
      </c>
      <c r="T1092" s="156" t="str">
        <f ca="1">IF(B1092="","",IF(ISERROR(MATCH($J1092,SorP!$B$1:$B$5661,0)),"",INDIRECT("'SorP'!$A$"&amp;MATCH($J1092,SorP!$B$1:$B$5661,0))))</f>
        <v/>
      </c>
      <c r="U1092" s="169"/>
      <c r="V1092" s="170" t="e">
        <f>IF(C1092="",NA(),MATCH($B1092&amp;$C1092,'Smelter Look-up'!$J:$J,0))</f>
        <v>#N/A</v>
      </c>
      <c r="X1092" s="171">
        <f t="shared" ca="1" si="54"/>
        <v>0</v>
      </c>
      <c r="AB1092" s="171" t="str">
        <f t="shared" si="55"/>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6"/>
        <v/>
      </c>
      <c r="T1093" s="156" t="str">
        <f ca="1">IF(B1093="","",IF(ISERROR(MATCH($J1093,SorP!$B$1:$B$5661,0)),"",INDIRECT("'SorP'!$A$"&amp;MATCH($J1093,SorP!$B$1:$B$5661,0))))</f>
        <v/>
      </c>
      <c r="U1093" s="169"/>
      <c r="V1093" s="170" t="e">
        <f>IF(C1093="",NA(),MATCH($B1093&amp;$C1093,'Smelter Look-up'!$J:$J,0))</f>
        <v>#N/A</v>
      </c>
      <c r="X1093" s="171">
        <f t="shared" ca="1" si="54"/>
        <v>0</v>
      </c>
      <c r="AB1093" s="171" t="str">
        <f t="shared" si="55"/>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6"/>
        <v/>
      </c>
      <c r="T1094" s="156" t="str">
        <f ca="1">IF(B1094="","",IF(ISERROR(MATCH($J1094,SorP!$B$1:$B$5661,0)),"",INDIRECT("'SorP'!$A$"&amp;MATCH($J1094,SorP!$B$1:$B$5661,0))))</f>
        <v/>
      </c>
      <c r="U1094" s="169"/>
      <c r="V1094" s="170" t="e">
        <f>IF(C1094="",NA(),MATCH($B1094&amp;$C1094,'Smelter Look-up'!$J:$J,0))</f>
        <v>#N/A</v>
      </c>
      <c r="X1094" s="171">
        <f t="shared" ca="1" si="54"/>
        <v>0</v>
      </c>
      <c r="AB1094" s="171" t="str">
        <f t="shared" si="55"/>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6"/>
        <v/>
      </c>
      <c r="T1095" s="156" t="str">
        <f ca="1">IF(B1095="","",IF(ISERROR(MATCH($J1095,SorP!$B$1:$B$5661,0)),"",INDIRECT("'SorP'!$A$"&amp;MATCH($J1095,SorP!$B$1:$B$5661,0))))</f>
        <v/>
      </c>
      <c r="U1095" s="169"/>
      <c r="V1095" s="170" t="e">
        <f>IF(C1095="",NA(),MATCH($B1095&amp;$C1095,'Smelter Look-up'!$J:$J,0))</f>
        <v>#N/A</v>
      </c>
      <c r="X1095" s="171">
        <f t="shared" ca="1" si="54"/>
        <v>0</v>
      </c>
      <c r="AB1095" s="171" t="str">
        <f t="shared" si="55"/>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6"/>
        <v/>
      </c>
      <c r="T1096" s="156" t="str">
        <f ca="1">IF(B1096="","",IF(ISERROR(MATCH($J1096,SorP!$B$1:$B$5661,0)),"",INDIRECT("'SorP'!$A$"&amp;MATCH($J1096,SorP!$B$1:$B$5661,0))))</f>
        <v/>
      </c>
      <c r="U1096" s="169"/>
      <c r="V1096" s="170" t="e">
        <f>IF(C1096="",NA(),MATCH($B1096&amp;$C1096,'Smelter Look-up'!$J:$J,0))</f>
        <v>#N/A</v>
      </c>
      <c r="X1096" s="171">
        <f t="shared" ca="1" si="54"/>
        <v>0</v>
      </c>
      <c r="AB1096" s="171" t="str">
        <f t="shared" si="55"/>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6"/>
        <v/>
      </c>
      <c r="T1097" s="156" t="str">
        <f ca="1">IF(B1097="","",IF(ISERROR(MATCH($J1097,SorP!$B$1:$B$5661,0)),"",INDIRECT("'SorP'!$A$"&amp;MATCH($J1097,SorP!$B$1:$B$5661,0))))</f>
        <v/>
      </c>
      <c r="U1097" s="169"/>
      <c r="V1097" s="170" t="e">
        <f>IF(C1097="",NA(),MATCH($B1097&amp;$C1097,'Smelter Look-up'!$J:$J,0))</f>
        <v>#N/A</v>
      </c>
      <c r="X1097" s="171">
        <f t="shared" ca="1" si="54"/>
        <v>0</v>
      </c>
      <c r="AB1097" s="171" t="str">
        <f t="shared" si="55"/>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6"/>
        <v/>
      </c>
      <c r="T1098" s="156" t="str">
        <f ca="1">IF(B1098="","",IF(ISERROR(MATCH($J1098,SorP!$B$1:$B$5661,0)),"",INDIRECT("'SorP'!$A$"&amp;MATCH($J1098,SorP!$B$1:$B$5661,0))))</f>
        <v/>
      </c>
      <c r="U1098" s="169"/>
      <c r="V1098" s="170" t="e">
        <f>IF(C1098="",NA(),MATCH($B1098&amp;$C1098,'Smelter Look-up'!$J:$J,0))</f>
        <v>#N/A</v>
      </c>
      <c r="X1098" s="171">
        <f t="shared" ca="1" si="54"/>
        <v>0</v>
      </c>
      <c r="AB1098" s="171" t="str">
        <f t="shared" si="55"/>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6"/>
        <v/>
      </c>
      <c r="T1099" s="156" t="str">
        <f ca="1">IF(B1099="","",IF(ISERROR(MATCH($J1099,SorP!$B$1:$B$5661,0)),"",INDIRECT("'SorP'!$A$"&amp;MATCH($J1099,SorP!$B$1:$B$5661,0))))</f>
        <v/>
      </c>
      <c r="U1099" s="169"/>
      <c r="V1099" s="170" t="e">
        <f>IF(C1099="",NA(),MATCH($B1099&amp;$C1099,'Smelter Look-up'!$J:$J,0))</f>
        <v>#N/A</v>
      </c>
      <c r="X1099" s="171">
        <f t="shared" ca="1" si="54"/>
        <v>0</v>
      </c>
      <c r="AB1099" s="171" t="str">
        <f t="shared" si="55"/>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6"/>
        <v/>
      </c>
      <c r="T1100" s="156" t="str">
        <f ca="1">IF(B1100="","",IF(ISERROR(MATCH($J1100,SorP!$B$1:$B$5661,0)),"",INDIRECT("'SorP'!$A$"&amp;MATCH($J1100,SorP!$B$1:$B$5661,0))))</f>
        <v/>
      </c>
      <c r="U1100" s="169"/>
      <c r="V1100" s="170" t="e">
        <f>IF(C1100="",NA(),MATCH($B1100&amp;$C1100,'Smelter Look-up'!$J:$J,0))</f>
        <v>#N/A</v>
      </c>
      <c r="X1100" s="171">
        <f t="shared" ca="1" si="54"/>
        <v>0</v>
      </c>
      <c r="AB1100" s="171" t="str">
        <f t="shared" si="55"/>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6"/>
        <v/>
      </c>
      <c r="T1101" s="156" t="str">
        <f ca="1">IF(B1101="","",IF(ISERROR(MATCH($J1101,SorP!$B$1:$B$5661,0)),"",INDIRECT("'SorP'!$A$"&amp;MATCH($J1101,SorP!$B$1:$B$5661,0))))</f>
        <v/>
      </c>
      <c r="U1101" s="169"/>
      <c r="V1101" s="170" t="e">
        <f>IF(C1101="",NA(),MATCH($B1101&amp;$C1101,'Smelter Look-up'!$J:$J,0))</f>
        <v>#N/A</v>
      </c>
      <c r="X1101" s="171">
        <f t="shared" ca="1" si="54"/>
        <v>0</v>
      </c>
      <c r="AB1101" s="171" t="str">
        <f t="shared" si="55"/>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6"/>
        <v/>
      </c>
      <c r="T1102" s="156" t="str">
        <f ca="1">IF(B1102="","",IF(ISERROR(MATCH($J1102,SorP!$B$1:$B$5661,0)),"",INDIRECT("'SorP'!$A$"&amp;MATCH($J1102,SorP!$B$1:$B$5661,0))))</f>
        <v/>
      </c>
      <c r="U1102" s="169"/>
      <c r="V1102" s="170" t="e">
        <f>IF(C1102="",NA(),MATCH($B1102&amp;$C1102,'Smelter Look-up'!$J:$J,0))</f>
        <v>#N/A</v>
      </c>
      <c r="X1102" s="171">
        <f t="shared" ca="1" si="54"/>
        <v>0</v>
      </c>
      <c r="AB1102" s="171" t="str">
        <f t="shared" si="55"/>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6"/>
        <v/>
      </c>
      <c r="T1103" s="156" t="str">
        <f ca="1">IF(B1103="","",IF(ISERROR(MATCH($J1103,SorP!$B$1:$B$5661,0)),"",INDIRECT("'SorP'!$A$"&amp;MATCH($J1103,SorP!$B$1:$B$5661,0))))</f>
        <v/>
      </c>
      <c r="U1103" s="169"/>
      <c r="V1103" s="170" t="e">
        <f>IF(C1103="",NA(),MATCH($B1103&amp;$C1103,'Smelter Look-up'!$J:$J,0))</f>
        <v>#N/A</v>
      </c>
      <c r="X1103" s="171">
        <f t="shared" ca="1" si="54"/>
        <v>0</v>
      </c>
      <c r="AB1103" s="171" t="str">
        <f t="shared" si="55"/>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6"/>
        <v/>
      </c>
      <c r="T1104" s="156" t="str">
        <f ca="1">IF(B1104="","",IF(ISERROR(MATCH($J1104,SorP!$B$1:$B$5661,0)),"",INDIRECT("'SorP'!$A$"&amp;MATCH($J1104,SorP!$B$1:$B$5661,0))))</f>
        <v/>
      </c>
      <c r="U1104" s="169"/>
      <c r="V1104" s="170" t="e">
        <f>IF(C1104="",NA(),MATCH($B1104&amp;$C1104,'Smelter Look-up'!$J:$J,0))</f>
        <v>#N/A</v>
      </c>
      <c r="X1104" s="171">
        <f t="shared" ca="1" si="54"/>
        <v>0</v>
      </c>
      <c r="AB1104" s="171" t="str">
        <f t="shared" si="55"/>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6"/>
        <v/>
      </c>
      <c r="T1105" s="156" t="str">
        <f ca="1">IF(B1105="","",IF(ISERROR(MATCH($J1105,SorP!$B$1:$B$5661,0)),"",INDIRECT("'SorP'!$A$"&amp;MATCH($J1105,SorP!$B$1:$B$5661,0))))</f>
        <v/>
      </c>
      <c r="U1105" s="169"/>
      <c r="V1105" s="170" t="e">
        <f>IF(C1105="",NA(),MATCH($B1105&amp;$C1105,'Smelter Look-up'!$J:$J,0))</f>
        <v>#N/A</v>
      </c>
      <c r="X1105" s="171">
        <f t="shared" ca="1" si="54"/>
        <v>0</v>
      </c>
      <c r="AB1105" s="171" t="str">
        <f t="shared" si="55"/>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6"/>
        <v/>
      </c>
      <c r="T1106" s="156" t="str">
        <f ca="1">IF(B1106="","",IF(ISERROR(MATCH($J1106,SorP!$B$1:$B$5661,0)),"",INDIRECT("'SorP'!$A$"&amp;MATCH($J1106,SorP!$B$1:$B$5661,0))))</f>
        <v/>
      </c>
      <c r="U1106" s="169"/>
      <c r="V1106" s="170" t="e">
        <f>IF(C1106="",NA(),MATCH($B1106&amp;$C1106,'Smelter Look-up'!$J:$J,0))</f>
        <v>#N/A</v>
      </c>
      <c r="X1106" s="171">
        <f t="shared" ca="1" si="54"/>
        <v>0</v>
      </c>
      <c r="AB1106" s="171" t="str">
        <f t="shared" si="55"/>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6"/>
        <v/>
      </c>
      <c r="T1107" s="156" t="str">
        <f ca="1">IF(B1107="","",IF(ISERROR(MATCH($J1107,SorP!$B$1:$B$5661,0)),"",INDIRECT("'SorP'!$A$"&amp;MATCH($J1107,SorP!$B$1:$B$5661,0))))</f>
        <v/>
      </c>
      <c r="U1107" s="169"/>
      <c r="V1107" s="170" t="e">
        <f>IF(C1107="",NA(),MATCH($B1107&amp;$C1107,'Smelter Look-up'!$J:$J,0))</f>
        <v>#N/A</v>
      </c>
      <c r="X1107" s="171">
        <f t="shared" ca="1" si="54"/>
        <v>0</v>
      </c>
      <c r="AB1107" s="171" t="str">
        <f t="shared" si="55"/>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6"/>
        <v/>
      </c>
      <c r="T1108" s="156" t="str">
        <f ca="1">IF(B1108="","",IF(ISERROR(MATCH($J1108,SorP!$B$1:$B$5661,0)),"",INDIRECT("'SorP'!$A$"&amp;MATCH($J1108,SorP!$B$1:$B$5661,0))))</f>
        <v/>
      </c>
      <c r="U1108" s="169"/>
      <c r="V1108" s="170" t="e">
        <f>IF(C1108="",NA(),MATCH($B1108&amp;$C1108,'Smelter Look-up'!$J:$J,0))</f>
        <v>#N/A</v>
      </c>
      <c r="X1108" s="171">
        <f t="shared" ca="1" si="54"/>
        <v>0</v>
      </c>
      <c r="AB1108" s="171" t="str">
        <f t="shared" si="55"/>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6"/>
        <v/>
      </c>
      <c r="T1109" s="156" t="str">
        <f ca="1">IF(B1109="","",IF(ISERROR(MATCH($J1109,SorP!$B$1:$B$5661,0)),"",INDIRECT("'SorP'!$A$"&amp;MATCH($J1109,SorP!$B$1:$B$5661,0))))</f>
        <v/>
      </c>
      <c r="U1109" s="169"/>
      <c r="V1109" s="170" t="e">
        <f>IF(C1109="",NA(),MATCH($B1109&amp;$C1109,'Smelter Look-up'!$J:$J,0))</f>
        <v>#N/A</v>
      </c>
      <c r="X1109" s="171">
        <f t="shared" ca="1" si="54"/>
        <v>0</v>
      </c>
      <c r="AB1109" s="171" t="str">
        <f t="shared" si="55"/>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6"/>
        <v/>
      </c>
      <c r="T1110" s="156" t="str">
        <f ca="1">IF(B1110="","",IF(ISERROR(MATCH($J1110,SorP!$B$1:$B$5661,0)),"",INDIRECT("'SorP'!$A$"&amp;MATCH($J1110,SorP!$B$1:$B$5661,0))))</f>
        <v/>
      </c>
      <c r="U1110" s="169"/>
      <c r="V1110" s="170" t="e">
        <f>IF(C1110="",NA(),MATCH($B1110&amp;$C1110,'Smelter Look-up'!$J:$J,0))</f>
        <v>#N/A</v>
      </c>
      <c r="X1110" s="171">
        <f t="shared" ca="1" si="54"/>
        <v>0</v>
      </c>
      <c r="AB1110" s="171" t="str">
        <f t="shared" si="55"/>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6"/>
        <v/>
      </c>
      <c r="T1111" s="156" t="str">
        <f ca="1">IF(B1111="","",IF(ISERROR(MATCH($J1111,SorP!$B$1:$B$5661,0)),"",INDIRECT("'SorP'!$A$"&amp;MATCH($J1111,SorP!$B$1:$B$5661,0))))</f>
        <v/>
      </c>
      <c r="U1111" s="169"/>
      <c r="V1111" s="170" t="e">
        <f>IF(C1111="",NA(),MATCH($B1111&amp;$C1111,'Smelter Look-up'!$J:$J,0))</f>
        <v>#N/A</v>
      </c>
      <c r="X1111" s="171">
        <f t="shared" ca="1" si="54"/>
        <v>0</v>
      </c>
      <c r="AB1111" s="171" t="str">
        <f t="shared" si="55"/>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6"/>
        <v/>
      </c>
      <c r="T1112" s="156" t="str">
        <f ca="1">IF(B1112="","",IF(ISERROR(MATCH($J1112,SorP!$B$1:$B$5661,0)),"",INDIRECT("'SorP'!$A$"&amp;MATCH($J1112,SorP!$B$1:$B$5661,0))))</f>
        <v/>
      </c>
      <c r="U1112" s="169"/>
      <c r="V1112" s="170" t="e">
        <f>IF(C1112="",NA(),MATCH($B1112&amp;$C1112,'Smelter Look-up'!$J:$J,0))</f>
        <v>#N/A</v>
      </c>
      <c r="X1112" s="171">
        <f t="shared" ca="1" si="54"/>
        <v>0</v>
      </c>
      <c r="AB1112" s="171" t="str">
        <f t="shared" si="55"/>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6"/>
        <v/>
      </c>
      <c r="T1113" s="156" t="str">
        <f ca="1">IF(B1113="","",IF(ISERROR(MATCH($J1113,SorP!$B$1:$B$5661,0)),"",INDIRECT("'SorP'!$A$"&amp;MATCH($J1113,SorP!$B$1:$B$5661,0))))</f>
        <v/>
      </c>
      <c r="U1113" s="169"/>
      <c r="V1113" s="170" t="e">
        <f>IF(C1113="",NA(),MATCH($B1113&amp;$C1113,'Smelter Look-up'!$J:$J,0))</f>
        <v>#N/A</v>
      </c>
      <c r="X1113" s="171">
        <f t="shared" ca="1" si="54"/>
        <v>0</v>
      </c>
      <c r="AB1113" s="171" t="str">
        <f t="shared" si="55"/>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6"/>
        <v/>
      </c>
      <c r="T1114" s="156" t="str">
        <f ca="1">IF(B1114="","",IF(ISERROR(MATCH($J1114,SorP!$B$1:$B$5661,0)),"",INDIRECT("'SorP'!$A$"&amp;MATCH($J1114,SorP!$B$1:$B$5661,0))))</f>
        <v/>
      </c>
      <c r="U1114" s="169"/>
      <c r="V1114" s="170" t="e">
        <f>IF(C1114="",NA(),MATCH($B1114&amp;$C1114,'Smelter Look-up'!$J:$J,0))</f>
        <v>#N/A</v>
      </c>
      <c r="X1114" s="171">
        <f t="shared" ca="1" si="54"/>
        <v>0</v>
      </c>
      <c r="AB1114" s="171" t="str">
        <f t="shared" si="55"/>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6"/>
        <v/>
      </c>
      <c r="T1115" s="156" t="str">
        <f ca="1">IF(B1115="","",IF(ISERROR(MATCH($J1115,SorP!$B$1:$B$5661,0)),"",INDIRECT("'SorP'!$A$"&amp;MATCH($J1115,SorP!$B$1:$B$5661,0))))</f>
        <v/>
      </c>
      <c r="U1115" s="169"/>
      <c r="V1115" s="170" t="e">
        <f>IF(C1115="",NA(),MATCH($B1115&amp;$C1115,'Smelter Look-up'!$J:$J,0))</f>
        <v>#N/A</v>
      </c>
      <c r="X1115" s="171">
        <f t="shared" ca="1" si="54"/>
        <v>0</v>
      </c>
      <c r="AB1115" s="171" t="str">
        <f t="shared" si="55"/>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6"/>
        <v/>
      </c>
      <c r="T1116" s="156" t="str">
        <f ca="1">IF(B1116="","",IF(ISERROR(MATCH($J1116,SorP!$B$1:$B$5661,0)),"",INDIRECT("'SorP'!$A$"&amp;MATCH($J1116,SorP!$B$1:$B$5661,0))))</f>
        <v/>
      </c>
      <c r="U1116" s="169"/>
      <c r="V1116" s="170" t="e">
        <f>IF(C1116="",NA(),MATCH($B1116&amp;$C1116,'Smelter Look-up'!$J:$J,0))</f>
        <v>#N/A</v>
      </c>
      <c r="X1116" s="171">
        <f t="shared" ca="1" si="54"/>
        <v>0</v>
      </c>
      <c r="AB1116" s="171" t="str">
        <f t="shared" si="55"/>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6"/>
        <v/>
      </c>
      <c r="T1117" s="156" t="str">
        <f ca="1">IF(B1117="","",IF(ISERROR(MATCH($J1117,SorP!$B$1:$B$5661,0)),"",INDIRECT("'SorP'!$A$"&amp;MATCH($J1117,SorP!$B$1:$B$5661,0))))</f>
        <v/>
      </c>
      <c r="U1117" s="169"/>
      <c r="V1117" s="170" t="e">
        <f>IF(C1117="",NA(),MATCH($B1117&amp;$C1117,'Smelter Look-up'!$J:$J,0))</f>
        <v>#N/A</v>
      </c>
      <c r="X1117" s="171">
        <f t="shared" ca="1" si="54"/>
        <v>0</v>
      </c>
      <c r="AB1117" s="171" t="str">
        <f t="shared" si="55"/>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6"/>
        <v/>
      </c>
      <c r="T1118" s="156" t="str">
        <f ca="1">IF(B1118="","",IF(ISERROR(MATCH($J1118,SorP!$B$1:$B$5661,0)),"",INDIRECT("'SorP'!$A$"&amp;MATCH($J1118,SorP!$B$1:$B$5661,0))))</f>
        <v/>
      </c>
      <c r="U1118" s="169"/>
      <c r="V1118" s="170" t="e">
        <f>IF(C1118="",NA(),MATCH($B1118&amp;$C1118,'Smelter Look-up'!$J:$J,0))</f>
        <v>#N/A</v>
      </c>
      <c r="X1118" s="171">
        <f t="shared" ca="1" si="54"/>
        <v>0</v>
      </c>
      <c r="AB1118" s="171" t="str">
        <f t="shared" si="55"/>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6"/>
        <v/>
      </c>
      <c r="T1119" s="156" t="str">
        <f ca="1">IF(B1119="","",IF(ISERROR(MATCH($J1119,SorP!$B$1:$B$5661,0)),"",INDIRECT("'SorP'!$A$"&amp;MATCH($J1119,SorP!$B$1:$B$5661,0))))</f>
        <v/>
      </c>
      <c r="U1119" s="169"/>
      <c r="V1119" s="170" t="e">
        <f>IF(C1119="",NA(),MATCH($B1119&amp;$C1119,'Smelter Look-up'!$J:$J,0))</f>
        <v>#N/A</v>
      </c>
      <c r="X1119" s="171">
        <f t="shared" ca="1" si="54"/>
        <v>0</v>
      </c>
      <c r="AB1119" s="171" t="str">
        <f t="shared" si="55"/>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6"/>
        <v/>
      </c>
      <c r="T1120" s="156" t="str">
        <f ca="1">IF(B1120="","",IF(ISERROR(MATCH($J1120,SorP!$B$1:$B$5661,0)),"",INDIRECT("'SorP'!$A$"&amp;MATCH($J1120,SorP!$B$1:$B$5661,0))))</f>
        <v/>
      </c>
      <c r="U1120" s="169"/>
      <c r="V1120" s="170" t="e">
        <f>IF(C1120="",NA(),MATCH($B1120&amp;$C1120,'Smelter Look-up'!$J:$J,0))</f>
        <v>#N/A</v>
      </c>
      <c r="X1120" s="171">
        <f t="shared" ca="1" si="54"/>
        <v>0</v>
      </c>
      <c r="AB1120" s="171" t="str">
        <f t="shared" si="55"/>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6"/>
        <v/>
      </c>
      <c r="T1121" s="156" t="str">
        <f ca="1">IF(B1121="","",IF(ISERROR(MATCH($J1121,SorP!$B$1:$B$5661,0)),"",INDIRECT("'SorP'!$A$"&amp;MATCH($J1121,SorP!$B$1:$B$5661,0))))</f>
        <v/>
      </c>
      <c r="U1121" s="169"/>
      <c r="V1121" s="170" t="e">
        <f>IF(C1121="",NA(),MATCH($B1121&amp;$C1121,'Smelter Look-up'!$J:$J,0))</f>
        <v>#N/A</v>
      </c>
      <c r="X1121" s="171">
        <f t="shared" ca="1" si="54"/>
        <v>0</v>
      </c>
      <c r="AB1121" s="171" t="str">
        <f t="shared" si="55"/>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6"/>
        <v/>
      </c>
      <c r="T1122" s="156" t="str">
        <f ca="1">IF(B1122="","",IF(ISERROR(MATCH($J1122,SorP!$B$1:$B$5661,0)),"",INDIRECT("'SorP'!$A$"&amp;MATCH($J1122,SorP!$B$1:$B$5661,0))))</f>
        <v/>
      </c>
      <c r="U1122" s="169"/>
      <c r="V1122" s="170" t="e">
        <f>IF(C1122="",NA(),MATCH($B1122&amp;$C1122,'Smelter Look-up'!$J:$J,0))</f>
        <v>#N/A</v>
      </c>
      <c r="X1122" s="171">
        <f t="shared" ca="1" si="54"/>
        <v>0</v>
      </c>
      <c r="AB1122" s="171" t="str">
        <f t="shared" si="55"/>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6"/>
        <v/>
      </c>
      <c r="T1123" s="156" t="str">
        <f ca="1">IF(B1123="","",IF(ISERROR(MATCH($J1123,SorP!$B$1:$B$5661,0)),"",INDIRECT("'SorP'!$A$"&amp;MATCH($J1123,SorP!$B$1:$B$5661,0))))</f>
        <v/>
      </c>
      <c r="U1123" s="169"/>
      <c r="V1123" s="170" t="e">
        <f>IF(C1123="",NA(),MATCH($B1123&amp;$C1123,'Smelter Look-up'!$J:$J,0))</f>
        <v>#N/A</v>
      </c>
      <c r="X1123" s="171">
        <f t="shared" ca="1" si="54"/>
        <v>0</v>
      </c>
      <c r="AB1123" s="171" t="str">
        <f t="shared" si="55"/>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6"/>
        <v/>
      </c>
      <c r="T1124" s="156" t="str">
        <f ca="1">IF(B1124="","",IF(ISERROR(MATCH($J1124,SorP!$B$1:$B$5661,0)),"",INDIRECT("'SorP'!$A$"&amp;MATCH($J1124,SorP!$B$1:$B$5661,0))))</f>
        <v/>
      </c>
      <c r="U1124" s="169"/>
      <c r="V1124" s="170" t="e">
        <f>IF(C1124="",NA(),MATCH($B1124&amp;$C1124,'Smelter Look-up'!$J:$J,0))</f>
        <v>#N/A</v>
      </c>
      <c r="X1124" s="171">
        <f t="shared" ca="1" si="54"/>
        <v>0</v>
      </c>
      <c r="AB1124" s="171" t="str">
        <f t="shared" si="55"/>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6"/>
        <v/>
      </c>
      <c r="T1125" s="156" t="str">
        <f ca="1">IF(B1125="","",IF(ISERROR(MATCH($J1125,SorP!$B$1:$B$5661,0)),"",INDIRECT("'SorP'!$A$"&amp;MATCH($J1125,SorP!$B$1:$B$5661,0))))</f>
        <v/>
      </c>
      <c r="U1125" s="169"/>
      <c r="V1125" s="170" t="e">
        <f>IF(C1125="",NA(),MATCH($B1125&amp;$C1125,'Smelter Look-up'!$J:$J,0))</f>
        <v>#N/A</v>
      </c>
      <c r="X1125" s="171">
        <f t="shared" ca="1" si="54"/>
        <v>0</v>
      </c>
      <c r="AB1125" s="171" t="str">
        <f t="shared" si="55"/>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6"/>
        <v/>
      </c>
      <c r="T1126" s="156" t="str">
        <f ca="1">IF(B1126="","",IF(ISERROR(MATCH($J1126,SorP!$B$1:$B$5661,0)),"",INDIRECT("'SorP'!$A$"&amp;MATCH($J1126,SorP!$B$1:$B$5661,0))))</f>
        <v/>
      </c>
      <c r="U1126" s="169"/>
      <c r="V1126" s="170" t="e">
        <f>IF(C1126="",NA(),MATCH($B1126&amp;$C1126,'Smelter Look-up'!$J:$J,0))</f>
        <v>#N/A</v>
      </c>
      <c r="X1126" s="171">
        <f t="shared" ca="1" si="54"/>
        <v>0</v>
      </c>
      <c r="AB1126" s="171" t="str">
        <f t="shared" si="55"/>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6"/>
        <v/>
      </c>
      <c r="T1127" s="156" t="str">
        <f ca="1">IF(B1127="","",IF(ISERROR(MATCH($J1127,SorP!$B$1:$B$5661,0)),"",INDIRECT("'SorP'!$A$"&amp;MATCH($J1127,SorP!$B$1:$B$5661,0))))</f>
        <v/>
      </c>
      <c r="U1127" s="169"/>
      <c r="V1127" s="170" t="e">
        <f>IF(C1127="",NA(),MATCH($B1127&amp;$C1127,'Smelter Look-up'!$J:$J,0))</f>
        <v>#N/A</v>
      </c>
      <c r="X1127" s="171">
        <f t="shared" ca="1" si="54"/>
        <v>0</v>
      </c>
      <c r="AB1127" s="171" t="str">
        <f t="shared" si="55"/>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6"/>
        <v/>
      </c>
      <c r="T1128" s="156" t="str">
        <f ca="1">IF(B1128="","",IF(ISERROR(MATCH($J1128,SorP!$B$1:$B$5661,0)),"",INDIRECT("'SorP'!$A$"&amp;MATCH($J1128,SorP!$B$1:$B$5661,0))))</f>
        <v/>
      </c>
      <c r="U1128" s="169"/>
      <c r="V1128" s="170" t="e">
        <f>IF(C1128="",NA(),MATCH($B1128&amp;$C1128,'Smelter Look-up'!$J:$J,0))</f>
        <v>#N/A</v>
      </c>
      <c r="X1128" s="171">
        <f t="shared" ca="1" si="54"/>
        <v>0</v>
      </c>
      <c r="AB1128" s="171" t="str">
        <f t="shared" si="55"/>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6"/>
        <v/>
      </c>
      <c r="T1129" s="156" t="str">
        <f ca="1">IF(B1129="","",IF(ISERROR(MATCH($J1129,SorP!$B$1:$B$5661,0)),"",INDIRECT("'SorP'!$A$"&amp;MATCH($J1129,SorP!$B$1:$B$5661,0))))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6"/>
        <v/>
      </c>
      <c r="T1130" s="156" t="str">
        <f ca="1">IF(B1130="","",IF(ISERROR(MATCH($J1130,SorP!$B$1:$B$5661,0)),"",INDIRECT("'SorP'!$A$"&amp;MATCH($J1130,SorP!$B$1:$B$5661,0))))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6"/>
        <v/>
      </c>
      <c r="T1131" s="156" t="str">
        <f ca="1">IF(B1131="","",IF(ISERROR(MATCH($J1131,SorP!$B$1:$B$5661,0)),"",INDIRECT("'SorP'!$A$"&amp;MATCH($J1131,SorP!$B$1:$B$5661,0))))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6"/>
        <v/>
      </c>
      <c r="T1132" s="156" t="str">
        <f ca="1">IF(B1132="","",IF(ISERROR(MATCH($J1132,SorP!$B$1:$B$5661,0)),"",INDIRECT("'SorP'!$A$"&amp;MATCH($J1132,SorP!$B$1:$B$5661,0))))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6"/>
        <v/>
      </c>
      <c r="T1133" s="156" t="str">
        <f ca="1">IF(B1133="","",IF(ISERROR(MATCH($J1133,SorP!$B$1:$B$5661,0)),"",INDIRECT("'SorP'!$A$"&amp;MATCH($J1133,SorP!$B$1:$B$5661,0))))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6"/>
        <v/>
      </c>
      <c r="T1134" s="156" t="str">
        <f ca="1">IF(B1134="","",IF(ISERROR(MATCH($J1134,SorP!$B$1:$B$5661,0)),"",INDIRECT("'SorP'!$A$"&amp;MATCH($J1134,SorP!$B$1:$B$5661,0))))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6"/>
        <v/>
      </c>
      <c r="T1135" s="156" t="str">
        <f ca="1">IF(B1135="","",IF(ISERROR(MATCH($J1135,SorP!$B$1:$B$5661,0)),"",INDIRECT("'SorP'!$A$"&amp;MATCH($J1135,SorP!$B$1:$B$5661,0))))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6"/>
        <v/>
      </c>
      <c r="T1136" s="156" t="str">
        <f ca="1">IF(B1136="","",IF(ISERROR(MATCH($J1136,SorP!$B$1:$B$5661,0)),"",INDIRECT("'SorP'!$A$"&amp;MATCH($J1136,SorP!$B$1:$B$5661,0))))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6"/>
        <v/>
      </c>
      <c r="T1137" s="156" t="str">
        <f ca="1">IF(B1137="","",IF(ISERROR(MATCH($J1137,SorP!$B$1:$B$5661,0)),"",INDIRECT("'SorP'!$A$"&amp;MATCH($J1137,SorP!$B$1:$B$5661,0))))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6"/>
        <v/>
      </c>
      <c r="T1138" s="156" t="str">
        <f ca="1">IF(B1138="","",IF(ISERROR(MATCH($J1138,SorP!$B$1:$B$5661,0)),"",INDIRECT("'SorP'!$A$"&amp;MATCH($J1138,SorP!$B$1:$B$5661,0))))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6"/>
        <v/>
      </c>
      <c r="T1139" s="156" t="str">
        <f ca="1">IF(B1139="","",IF(ISERROR(MATCH($J1139,SorP!$B$1:$B$5661,0)),"",INDIRECT("'SorP'!$A$"&amp;MATCH($J1139,SorP!$B$1:$B$5661,0))))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6"/>
        <v/>
      </c>
      <c r="T1140" s="156" t="str">
        <f ca="1">IF(B1140="","",IF(ISERROR(MATCH($J1140,SorP!$B$1:$B$5661,0)),"",INDIRECT("'SorP'!$A$"&amp;MATCH($J1140,SorP!$B$1:$B$5661,0))))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6"/>
        <v/>
      </c>
      <c r="T1141" s="156" t="str">
        <f ca="1">IF(B1141="","",IF(ISERROR(MATCH($J1141,SorP!$B$1:$B$5661,0)),"",INDIRECT("'SorP'!$A$"&amp;MATCH($J1141,SorP!$B$1:$B$5661,0))))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6"/>
        <v/>
      </c>
      <c r="T1142" s="156" t="str">
        <f ca="1">IF(B1142="","",IF(ISERROR(MATCH($J1142,SorP!$B$1:$B$5661,0)),"",INDIRECT("'SorP'!$A$"&amp;MATCH($J1142,SorP!$B$1:$B$5661,0))))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IF(B1143="","",IF(ISERROR(MATCH($J1143,SorP!$B$1:$B$5661,0)),"",INDIRECT("'SorP'!$A$"&amp;MATCH($J1143,SorP!$B$1:$B$5661,0))))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IF(B1144="","",IF(ISERROR(MATCH($J1144,SorP!$B$1:$B$5661,0)),"",INDIRECT("'SorP'!$A$"&amp;MATCH($J1144,SorP!$B$1:$B$5661,0))))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IF(B1145="","",IF(ISERROR(MATCH($J1145,SorP!$B$1:$B$5661,0)),"",INDIRECT("'SorP'!$A$"&amp;MATCH($J1145,SorP!$B$1:$B$5661,0))))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ref="X1151:X1214" ca="1" si="57">IF(AND(C1151="Smelter not listed",OR(LEN(D1151)=0,LEN(E1151)=0)),1,0)</f>
        <v>0</v>
      </c>
      <c r="AB1151" s="171" t="str">
        <f t="shared" ref="AB1151:AB1214" si="58">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9">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7"/>
        <v>0</v>
      </c>
      <c r="AB1152" s="171" t="str">
        <f t="shared" si="58"/>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9"/>
        <v/>
      </c>
      <c r="T1153" s="156" t="str">
        <f ca="1">IF(B1153="","",IF(ISERROR(MATCH($J1153,SorP!$B$1:$B$5661,0)),"",INDIRECT("'SorP'!$A$"&amp;MATCH($J1153,SorP!$B$1:$B$5661,0))))</f>
        <v/>
      </c>
      <c r="U1153" s="169"/>
      <c r="V1153" s="170" t="e">
        <f>IF(C1153="",NA(),MATCH($B1153&amp;$C1153,'Smelter Look-up'!$J:$J,0))</f>
        <v>#N/A</v>
      </c>
      <c r="X1153" s="171">
        <f t="shared" ca="1" si="57"/>
        <v>0</v>
      </c>
      <c r="AB1153" s="171" t="str">
        <f t="shared" si="58"/>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9"/>
        <v/>
      </c>
      <c r="T1154" s="156" t="str">
        <f ca="1">IF(B1154="","",IF(ISERROR(MATCH($J1154,SorP!$B$1:$B$5661,0)),"",INDIRECT("'SorP'!$A$"&amp;MATCH($J1154,SorP!$B$1:$B$5661,0))))</f>
        <v/>
      </c>
      <c r="U1154" s="169"/>
      <c r="V1154" s="170" t="e">
        <f>IF(C1154="",NA(),MATCH($B1154&amp;$C1154,'Smelter Look-up'!$J:$J,0))</f>
        <v>#N/A</v>
      </c>
      <c r="X1154" s="171">
        <f t="shared" ca="1" si="57"/>
        <v>0</v>
      </c>
      <c r="AB1154" s="171" t="str">
        <f t="shared" si="58"/>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9"/>
        <v/>
      </c>
      <c r="T1155" s="156" t="str">
        <f ca="1">IF(B1155="","",IF(ISERROR(MATCH($J1155,SorP!$B$1:$B$5661,0)),"",INDIRECT("'SorP'!$A$"&amp;MATCH($J1155,SorP!$B$1:$B$5661,0))))</f>
        <v/>
      </c>
      <c r="U1155" s="169"/>
      <c r="V1155" s="170" t="e">
        <f>IF(C1155="",NA(),MATCH($B1155&amp;$C1155,'Smelter Look-up'!$J:$J,0))</f>
        <v>#N/A</v>
      </c>
      <c r="X1155" s="171">
        <f t="shared" ca="1" si="57"/>
        <v>0</v>
      </c>
      <c r="AB1155" s="171" t="str">
        <f t="shared" si="58"/>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9"/>
        <v/>
      </c>
      <c r="T1156" s="156" t="str">
        <f ca="1">IF(B1156="","",IF(ISERROR(MATCH($J1156,SorP!$B$1:$B$5661,0)),"",INDIRECT("'SorP'!$A$"&amp;MATCH($J1156,SorP!$B$1:$B$5661,0))))</f>
        <v/>
      </c>
      <c r="U1156" s="169"/>
      <c r="V1156" s="170" t="e">
        <f>IF(C1156="",NA(),MATCH($B1156&amp;$C1156,'Smelter Look-up'!$J:$J,0))</f>
        <v>#N/A</v>
      </c>
      <c r="X1156" s="171">
        <f t="shared" ca="1" si="57"/>
        <v>0</v>
      </c>
      <c r="AB1156" s="171" t="str">
        <f t="shared" si="58"/>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9"/>
        <v/>
      </c>
      <c r="T1157" s="156" t="str">
        <f ca="1">IF(B1157="","",IF(ISERROR(MATCH($J1157,SorP!$B$1:$B$5661,0)),"",INDIRECT("'SorP'!$A$"&amp;MATCH($J1157,SorP!$B$1:$B$5661,0))))</f>
        <v/>
      </c>
      <c r="U1157" s="169"/>
      <c r="V1157" s="170" t="e">
        <f>IF(C1157="",NA(),MATCH($B1157&amp;$C1157,'Smelter Look-up'!$J:$J,0))</f>
        <v>#N/A</v>
      </c>
      <c r="X1157" s="171">
        <f t="shared" ca="1" si="57"/>
        <v>0</v>
      </c>
      <c r="AB1157" s="171" t="str">
        <f t="shared" si="58"/>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9"/>
        <v/>
      </c>
      <c r="T1158" s="156" t="str">
        <f ca="1">IF(B1158="","",IF(ISERROR(MATCH($J1158,SorP!$B$1:$B$5661,0)),"",INDIRECT("'SorP'!$A$"&amp;MATCH($J1158,SorP!$B$1:$B$5661,0))))</f>
        <v/>
      </c>
      <c r="U1158" s="169"/>
      <c r="V1158" s="170" t="e">
        <f>IF(C1158="",NA(),MATCH($B1158&amp;$C1158,'Smelter Look-up'!$J:$J,0))</f>
        <v>#N/A</v>
      </c>
      <c r="X1158" s="171">
        <f t="shared" ca="1" si="57"/>
        <v>0</v>
      </c>
      <c r="AB1158" s="171" t="str">
        <f t="shared" si="58"/>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9"/>
        <v/>
      </c>
      <c r="T1159" s="156" t="str">
        <f ca="1">IF(B1159="","",IF(ISERROR(MATCH($J1159,SorP!$B$1:$B$5661,0)),"",INDIRECT("'SorP'!$A$"&amp;MATCH($J1159,SorP!$B$1:$B$5661,0))))</f>
        <v/>
      </c>
      <c r="U1159" s="169"/>
      <c r="V1159" s="170" t="e">
        <f>IF(C1159="",NA(),MATCH($B1159&amp;$C1159,'Smelter Look-up'!$J:$J,0))</f>
        <v>#N/A</v>
      </c>
      <c r="X1159" s="171">
        <f t="shared" ca="1" si="57"/>
        <v>0</v>
      </c>
      <c r="AB1159" s="171" t="str">
        <f t="shared" si="58"/>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9"/>
        <v/>
      </c>
      <c r="T1160" s="156" t="str">
        <f ca="1">IF(B1160="","",IF(ISERROR(MATCH($J1160,SorP!$B$1:$B$5661,0)),"",INDIRECT("'SorP'!$A$"&amp;MATCH($J1160,SorP!$B$1:$B$5661,0))))</f>
        <v/>
      </c>
      <c r="U1160" s="169"/>
      <c r="V1160" s="170" t="e">
        <f>IF(C1160="",NA(),MATCH($B1160&amp;$C1160,'Smelter Look-up'!$J:$J,0))</f>
        <v>#N/A</v>
      </c>
      <c r="X1160" s="171">
        <f t="shared" ca="1" si="57"/>
        <v>0</v>
      </c>
      <c r="AB1160" s="171" t="str">
        <f t="shared" si="58"/>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9"/>
        <v/>
      </c>
      <c r="T1161" s="156" t="str">
        <f ca="1">IF(B1161="","",IF(ISERROR(MATCH($J1161,SorP!$B$1:$B$5661,0)),"",INDIRECT("'SorP'!$A$"&amp;MATCH($J1161,SorP!$B$1:$B$5661,0))))</f>
        <v/>
      </c>
      <c r="U1161" s="169"/>
      <c r="V1161" s="170" t="e">
        <f>IF(C1161="",NA(),MATCH($B1161&amp;$C1161,'Smelter Look-up'!$J:$J,0))</f>
        <v>#N/A</v>
      </c>
      <c r="X1161" s="171">
        <f t="shared" ca="1" si="57"/>
        <v>0</v>
      </c>
      <c r="AB1161" s="171" t="str">
        <f t="shared" si="58"/>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9"/>
        <v/>
      </c>
      <c r="T1162" s="156" t="str">
        <f ca="1">IF(B1162="","",IF(ISERROR(MATCH($J1162,SorP!$B$1:$B$5661,0)),"",INDIRECT("'SorP'!$A$"&amp;MATCH($J1162,SorP!$B$1:$B$5661,0))))</f>
        <v/>
      </c>
      <c r="U1162" s="169"/>
      <c r="V1162" s="170" t="e">
        <f>IF(C1162="",NA(),MATCH($B1162&amp;$C1162,'Smelter Look-up'!$J:$J,0))</f>
        <v>#N/A</v>
      </c>
      <c r="X1162" s="171">
        <f t="shared" ca="1" si="57"/>
        <v>0</v>
      </c>
      <c r="AB1162" s="171" t="str">
        <f t="shared" si="58"/>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9"/>
        <v/>
      </c>
      <c r="T1163" s="156" t="str">
        <f ca="1">IF(B1163="","",IF(ISERROR(MATCH($J1163,SorP!$B$1:$B$5661,0)),"",INDIRECT("'SorP'!$A$"&amp;MATCH($J1163,SorP!$B$1:$B$5661,0))))</f>
        <v/>
      </c>
      <c r="U1163" s="169"/>
      <c r="V1163" s="170" t="e">
        <f>IF(C1163="",NA(),MATCH($B1163&amp;$C1163,'Smelter Look-up'!$J:$J,0))</f>
        <v>#N/A</v>
      </c>
      <c r="X1163" s="171">
        <f t="shared" ca="1" si="57"/>
        <v>0</v>
      </c>
      <c r="AB1163" s="171" t="str">
        <f t="shared" si="58"/>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9"/>
        <v/>
      </c>
      <c r="T1164" s="156" t="str">
        <f ca="1">IF(B1164="","",IF(ISERROR(MATCH($J1164,SorP!$B$1:$B$5661,0)),"",INDIRECT("'SorP'!$A$"&amp;MATCH($J1164,SorP!$B$1:$B$5661,0))))</f>
        <v/>
      </c>
      <c r="U1164" s="169"/>
      <c r="V1164" s="170" t="e">
        <f>IF(C1164="",NA(),MATCH($B1164&amp;$C1164,'Smelter Look-up'!$J:$J,0))</f>
        <v>#N/A</v>
      </c>
      <c r="X1164" s="171">
        <f t="shared" ca="1" si="57"/>
        <v>0</v>
      </c>
      <c r="AB1164" s="171" t="str">
        <f t="shared" si="58"/>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9"/>
        <v/>
      </c>
      <c r="T1165" s="156" t="str">
        <f ca="1">IF(B1165="","",IF(ISERROR(MATCH($J1165,SorP!$B$1:$B$5661,0)),"",INDIRECT("'SorP'!$A$"&amp;MATCH($J1165,SorP!$B$1:$B$5661,0))))</f>
        <v/>
      </c>
      <c r="U1165" s="169"/>
      <c r="V1165" s="170" t="e">
        <f>IF(C1165="",NA(),MATCH($B1165&amp;$C1165,'Smelter Look-up'!$J:$J,0))</f>
        <v>#N/A</v>
      </c>
      <c r="X1165" s="171">
        <f t="shared" ca="1" si="57"/>
        <v>0</v>
      </c>
      <c r="AB1165" s="171" t="str">
        <f t="shared" si="58"/>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9"/>
        <v/>
      </c>
      <c r="T1166" s="156" t="str">
        <f ca="1">IF(B1166="","",IF(ISERROR(MATCH($J1166,SorP!$B$1:$B$5661,0)),"",INDIRECT("'SorP'!$A$"&amp;MATCH($J1166,SorP!$B$1:$B$5661,0))))</f>
        <v/>
      </c>
      <c r="U1166" s="169"/>
      <c r="V1166" s="170" t="e">
        <f>IF(C1166="",NA(),MATCH($B1166&amp;$C1166,'Smelter Look-up'!$J:$J,0))</f>
        <v>#N/A</v>
      </c>
      <c r="X1166" s="171">
        <f t="shared" ca="1" si="57"/>
        <v>0</v>
      </c>
      <c r="AB1166" s="171" t="str">
        <f t="shared" si="58"/>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9"/>
        <v/>
      </c>
      <c r="T1167" s="156" t="str">
        <f ca="1">IF(B1167="","",IF(ISERROR(MATCH($J1167,SorP!$B$1:$B$5661,0)),"",INDIRECT("'SorP'!$A$"&amp;MATCH($J1167,SorP!$B$1:$B$5661,0))))</f>
        <v/>
      </c>
      <c r="U1167" s="169"/>
      <c r="V1167" s="170" t="e">
        <f>IF(C1167="",NA(),MATCH($B1167&amp;$C1167,'Smelter Look-up'!$J:$J,0))</f>
        <v>#N/A</v>
      </c>
      <c r="X1167" s="171">
        <f t="shared" ca="1" si="57"/>
        <v>0</v>
      </c>
      <c r="AB1167" s="171" t="str">
        <f t="shared" si="58"/>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9"/>
        <v/>
      </c>
      <c r="T1168" s="156" t="str">
        <f ca="1">IF(B1168="","",IF(ISERROR(MATCH($J1168,SorP!$B$1:$B$5661,0)),"",INDIRECT("'SorP'!$A$"&amp;MATCH($J1168,SorP!$B$1:$B$5661,0))))</f>
        <v/>
      </c>
      <c r="U1168" s="169"/>
      <c r="V1168" s="170" t="e">
        <f>IF(C1168="",NA(),MATCH($B1168&amp;$C1168,'Smelter Look-up'!$J:$J,0))</f>
        <v>#N/A</v>
      </c>
      <c r="X1168" s="171">
        <f t="shared" ca="1" si="57"/>
        <v>0</v>
      </c>
      <c r="AB1168" s="171" t="str">
        <f t="shared" si="58"/>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9"/>
        <v/>
      </c>
      <c r="T1169" s="156" t="str">
        <f ca="1">IF(B1169="","",IF(ISERROR(MATCH($J1169,SorP!$B$1:$B$5661,0)),"",INDIRECT("'SorP'!$A$"&amp;MATCH($J1169,SorP!$B$1:$B$5661,0))))</f>
        <v/>
      </c>
      <c r="U1169" s="169"/>
      <c r="V1169" s="170" t="e">
        <f>IF(C1169="",NA(),MATCH($B1169&amp;$C1169,'Smelter Look-up'!$J:$J,0))</f>
        <v>#N/A</v>
      </c>
      <c r="X1169" s="171">
        <f t="shared" ca="1" si="57"/>
        <v>0</v>
      </c>
      <c r="AB1169" s="171" t="str">
        <f t="shared" si="58"/>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9"/>
        <v/>
      </c>
      <c r="T1170" s="156" t="str">
        <f ca="1">IF(B1170="","",IF(ISERROR(MATCH($J1170,SorP!$B$1:$B$5661,0)),"",INDIRECT("'SorP'!$A$"&amp;MATCH($J1170,SorP!$B$1:$B$5661,0))))</f>
        <v/>
      </c>
      <c r="U1170" s="169"/>
      <c r="V1170" s="170" t="e">
        <f>IF(C1170="",NA(),MATCH($B1170&amp;$C1170,'Smelter Look-up'!$J:$J,0))</f>
        <v>#N/A</v>
      </c>
      <c r="X1170" s="171">
        <f t="shared" ca="1" si="57"/>
        <v>0</v>
      </c>
      <c r="AB1170" s="171" t="str">
        <f t="shared" si="58"/>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9"/>
        <v/>
      </c>
      <c r="T1171" s="156" t="str">
        <f ca="1">IF(B1171="","",IF(ISERROR(MATCH($J1171,SorP!$B$1:$B$5661,0)),"",INDIRECT("'SorP'!$A$"&amp;MATCH($J1171,SorP!$B$1:$B$5661,0))))</f>
        <v/>
      </c>
      <c r="U1171" s="169"/>
      <c r="V1171" s="170" t="e">
        <f>IF(C1171="",NA(),MATCH($B1171&amp;$C1171,'Smelter Look-up'!$J:$J,0))</f>
        <v>#N/A</v>
      </c>
      <c r="X1171" s="171">
        <f t="shared" ca="1" si="57"/>
        <v>0</v>
      </c>
      <c r="AB1171" s="171" t="str">
        <f t="shared" si="58"/>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9"/>
        <v/>
      </c>
      <c r="T1172" s="156" t="str">
        <f ca="1">IF(B1172="","",IF(ISERROR(MATCH($J1172,SorP!$B$1:$B$5661,0)),"",INDIRECT("'SorP'!$A$"&amp;MATCH($J1172,SorP!$B$1:$B$5661,0))))</f>
        <v/>
      </c>
      <c r="U1172" s="169"/>
      <c r="V1172" s="170" t="e">
        <f>IF(C1172="",NA(),MATCH($B1172&amp;$C1172,'Smelter Look-up'!$J:$J,0))</f>
        <v>#N/A</v>
      </c>
      <c r="X1172" s="171">
        <f t="shared" ca="1" si="57"/>
        <v>0</v>
      </c>
      <c r="AB1172" s="171" t="str">
        <f t="shared" si="58"/>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9"/>
        <v/>
      </c>
      <c r="T1173" s="156" t="str">
        <f ca="1">IF(B1173="","",IF(ISERROR(MATCH($J1173,SorP!$B$1:$B$5661,0)),"",INDIRECT("'SorP'!$A$"&amp;MATCH($J1173,SorP!$B$1:$B$5661,0))))</f>
        <v/>
      </c>
      <c r="U1173" s="169"/>
      <c r="V1173" s="170" t="e">
        <f>IF(C1173="",NA(),MATCH($B1173&amp;$C1173,'Smelter Look-up'!$J:$J,0))</f>
        <v>#N/A</v>
      </c>
      <c r="X1173" s="171">
        <f t="shared" ca="1" si="57"/>
        <v>0</v>
      </c>
      <c r="AB1173" s="171" t="str">
        <f t="shared" si="58"/>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9"/>
        <v/>
      </c>
      <c r="T1174" s="156" t="str">
        <f ca="1">IF(B1174="","",IF(ISERROR(MATCH($J1174,SorP!$B$1:$B$5661,0)),"",INDIRECT("'SorP'!$A$"&amp;MATCH($J1174,SorP!$B$1:$B$5661,0))))</f>
        <v/>
      </c>
      <c r="U1174" s="169"/>
      <c r="V1174" s="170" t="e">
        <f>IF(C1174="",NA(),MATCH($B1174&amp;$C1174,'Smelter Look-up'!$J:$J,0))</f>
        <v>#N/A</v>
      </c>
      <c r="X1174" s="171">
        <f t="shared" ca="1" si="57"/>
        <v>0</v>
      </c>
      <c r="AB1174" s="171" t="str">
        <f t="shared" si="58"/>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9"/>
        <v/>
      </c>
      <c r="T1175" s="156" t="str">
        <f ca="1">IF(B1175="","",IF(ISERROR(MATCH($J1175,SorP!$B$1:$B$5661,0)),"",INDIRECT("'SorP'!$A$"&amp;MATCH($J1175,SorP!$B$1:$B$5661,0))))</f>
        <v/>
      </c>
      <c r="U1175" s="169"/>
      <c r="V1175" s="170" t="e">
        <f>IF(C1175="",NA(),MATCH($B1175&amp;$C1175,'Smelter Look-up'!$J:$J,0))</f>
        <v>#N/A</v>
      </c>
      <c r="X1175" s="171">
        <f t="shared" ca="1" si="57"/>
        <v>0</v>
      </c>
      <c r="AB1175" s="171" t="str">
        <f t="shared" si="58"/>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9"/>
        <v/>
      </c>
      <c r="T1176" s="156" t="str">
        <f ca="1">IF(B1176="","",IF(ISERROR(MATCH($J1176,SorP!$B$1:$B$5661,0)),"",INDIRECT("'SorP'!$A$"&amp;MATCH($J1176,SorP!$B$1:$B$5661,0))))</f>
        <v/>
      </c>
      <c r="U1176" s="169"/>
      <c r="V1176" s="170" t="e">
        <f>IF(C1176="",NA(),MATCH($B1176&amp;$C1176,'Smelter Look-up'!$J:$J,0))</f>
        <v>#N/A</v>
      </c>
      <c r="X1176" s="171">
        <f t="shared" ca="1" si="57"/>
        <v>0</v>
      </c>
      <c r="AB1176" s="171" t="str">
        <f t="shared" si="58"/>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9"/>
        <v/>
      </c>
      <c r="T1177" s="156" t="str">
        <f ca="1">IF(B1177="","",IF(ISERROR(MATCH($J1177,SorP!$B$1:$B$5661,0)),"",INDIRECT("'SorP'!$A$"&amp;MATCH($J1177,SorP!$B$1:$B$5661,0))))</f>
        <v/>
      </c>
      <c r="U1177" s="169"/>
      <c r="V1177" s="170" t="e">
        <f>IF(C1177="",NA(),MATCH($B1177&amp;$C1177,'Smelter Look-up'!$J:$J,0))</f>
        <v>#N/A</v>
      </c>
      <c r="X1177" s="171">
        <f t="shared" ca="1" si="57"/>
        <v>0</v>
      </c>
      <c r="AB1177" s="171" t="str">
        <f t="shared" si="58"/>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9"/>
        <v/>
      </c>
      <c r="T1178" s="156" t="str">
        <f ca="1">IF(B1178="","",IF(ISERROR(MATCH($J1178,SorP!$B$1:$B$5661,0)),"",INDIRECT("'SorP'!$A$"&amp;MATCH($J1178,SorP!$B$1:$B$5661,0))))</f>
        <v/>
      </c>
      <c r="U1178" s="169"/>
      <c r="V1178" s="170" t="e">
        <f>IF(C1178="",NA(),MATCH($B1178&amp;$C1178,'Smelter Look-up'!$J:$J,0))</f>
        <v>#N/A</v>
      </c>
      <c r="X1178" s="171">
        <f t="shared" ca="1" si="57"/>
        <v>0</v>
      </c>
      <c r="AB1178" s="171" t="str">
        <f t="shared" si="58"/>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9"/>
        <v/>
      </c>
      <c r="T1179" s="156" t="str">
        <f ca="1">IF(B1179="","",IF(ISERROR(MATCH($J1179,SorP!$B$1:$B$5661,0)),"",INDIRECT("'SorP'!$A$"&amp;MATCH($J1179,SorP!$B$1:$B$5661,0))))</f>
        <v/>
      </c>
      <c r="U1179" s="169"/>
      <c r="V1179" s="170" t="e">
        <f>IF(C1179="",NA(),MATCH($B1179&amp;$C1179,'Smelter Look-up'!$J:$J,0))</f>
        <v>#N/A</v>
      </c>
      <c r="X1179" s="171">
        <f t="shared" ca="1" si="57"/>
        <v>0</v>
      </c>
      <c r="AB1179" s="171" t="str">
        <f t="shared" si="58"/>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9"/>
        <v/>
      </c>
      <c r="T1180" s="156" t="str">
        <f ca="1">IF(B1180="","",IF(ISERROR(MATCH($J1180,SorP!$B$1:$B$5661,0)),"",INDIRECT("'SorP'!$A$"&amp;MATCH($J1180,SorP!$B$1:$B$5661,0))))</f>
        <v/>
      </c>
      <c r="U1180" s="169"/>
      <c r="V1180" s="170" t="e">
        <f>IF(C1180="",NA(),MATCH($B1180&amp;$C1180,'Smelter Look-up'!$J:$J,0))</f>
        <v>#N/A</v>
      </c>
      <c r="X1180" s="171">
        <f t="shared" ca="1" si="57"/>
        <v>0</v>
      </c>
      <c r="AB1180" s="171" t="str">
        <f t="shared" si="58"/>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9"/>
        <v/>
      </c>
      <c r="T1181" s="156" t="str">
        <f ca="1">IF(B1181="","",IF(ISERROR(MATCH($J1181,SorP!$B$1:$B$5661,0)),"",INDIRECT("'SorP'!$A$"&amp;MATCH($J1181,SorP!$B$1:$B$5661,0))))</f>
        <v/>
      </c>
      <c r="U1181" s="169"/>
      <c r="V1181" s="170" t="e">
        <f>IF(C1181="",NA(),MATCH($B1181&amp;$C1181,'Smelter Look-up'!$J:$J,0))</f>
        <v>#N/A</v>
      </c>
      <c r="X1181" s="171">
        <f t="shared" ca="1" si="57"/>
        <v>0</v>
      </c>
      <c r="AB1181" s="171" t="str">
        <f t="shared" si="58"/>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9"/>
        <v/>
      </c>
      <c r="T1182" s="156" t="str">
        <f ca="1">IF(B1182="","",IF(ISERROR(MATCH($J1182,SorP!$B$1:$B$5661,0)),"",INDIRECT("'SorP'!$A$"&amp;MATCH($J1182,SorP!$B$1:$B$5661,0))))</f>
        <v/>
      </c>
      <c r="U1182" s="169"/>
      <c r="V1182" s="170" t="e">
        <f>IF(C1182="",NA(),MATCH($B1182&amp;$C1182,'Smelter Look-up'!$J:$J,0))</f>
        <v>#N/A</v>
      </c>
      <c r="X1182" s="171">
        <f t="shared" ca="1" si="57"/>
        <v>0</v>
      </c>
      <c r="AB1182" s="171" t="str">
        <f t="shared" si="58"/>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9"/>
        <v/>
      </c>
      <c r="T1183" s="156" t="str">
        <f ca="1">IF(B1183="","",IF(ISERROR(MATCH($J1183,SorP!$B$1:$B$5661,0)),"",INDIRECT("'SorP'!$A$"&amp;MATCH($J1183,SorP!$B$1:$B$5661,0))))</f>
        <v/>
      </c>
      <c r="U1183" s="169"/>
      <c r="V1183" s="170" t="e">
        <f>IF(C1183="",NA(),MATCH($B1183&amp;$C1183,'Smelter Look-up'!$J:$J,0))</f>
        <v>#N/A</v>
      </c>
      <c r="X1183" s="171">
        <f t="shared" ca="1" si="57"/>
        <v>0</v>
      </c>
      <c r="AB1183" s="171" t="str">
        <f t="shared" si="58"/>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9"/>
        <v/>
      </c>
      <c r="T1184" s="156" t="str">
        <f ca="1">IF(B1184="","",IF(ISERROR(MATCH($J1184,SorP!$B$1:$B$5661,0)),"",INDIRECT("'SorP'!$A$"&amp;MATCH($J1184,SorP!$B$1:$B$5661,0))))</f>
        <v/>
      </c>
      <c r="U1184" s="169"/>
      <c r="V1184" s="170" t="e">
        <f>IF(C1184="",NA(),MATCH($B1184&amp;$C1184,'Smelter Look-up'!$J:$J,0))</f>
        <v>#N/A</v>
      </c>
      <c r="X1184" s="171">
        <f t="shared" ca="1" si="57"/>
        <v>0</v>
      </c>
      <c r="AB1184" s="171" t="str">
        <f t="shared" si="58"/>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9"/>
        <v/>
      </c>
      <c r="T1185" s="156" t="str">
        <f ca="1">IF(B1185="","",IF(ISERROR(MATCH($J1185,SorP!$B$1:$B$5661,0)),"",INDIRECT("'SorP'!$A$"&amp;MATCH($J1185,SorP!$B$1:$B$5661,0))))</f>
        <v/>
      </c>
      <c r="U1185" s="169"/>
      <c r="V1185" s="170" t="e">
        <f>IF(C1185="",NA(),MATCH($B1185&amp;$C1185,'Smelter Look-up'!$J:$J,0))</f>
        <v>#N/A</v>
      </c>
      <c r="X1185" s="171">
        <f t="shared" ca="1" si="57"/>
        <v>0</v>
      </c>
      <c r="AB1185" s="171" t="str">
        <f t="shared" si="58"/>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9"/>
        <v/>
      </c>
      <c r="T1186" s="156" t="str">
        <f ca="1">IF(B1186="","",IF(ISERROR(MATCH($J1186,SorP!$B$1:$B$5661,0)),"",INDIRECT("'SorP'!$A$"&amp;MATCH($J1186,SorP!$B$1:$B$5661,0))))</f>
        <v/>
      </c>
      <c r="U1186" s="169"/>
      <c r="V1186" s="170" t="e">
        <f>IF(C1186="",NA(),MATCH($B1186&amp;$C1186,'Smelter Look-up'!$J:$J,0))</f>
        <v>#N/A</v>
      </c>
      <c r="X1186" s="171">
        <f t="shared" ca="1" si="57"/>
        <v>0</v>
      </c>
      <c r="AB1186" s="171" t="str">
        <f t="shared" si="58"/>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9"/>
        <v/>
      </c>
      <c r="T1187" s="156" t="str">
        <f ca="1">IF(B1187="","",IF(ISERROR(MATCH($J1187,SorP!$B$1:$B$5661,0)),"",INDIRECT("'SorP'!$A$"&amp;MATCH($J1187,SorP!$B$1:$B$5661,0))))</f>
        <v/>
      </c>
      <c r="U1187" s="169"/>
      <c r="V1187" s="170" t="e">
        <f>IF(C1187="",NA(),MATCH($B1187&amp;$C1187,'Smelter Look-up'!$J:$J,0))</f>
        <v>#N/A</v>
      </c>
      <c r="X1187" s="171">
        <f t="shared" ca="1" si="57"/>
        <v>0</v>
      </c>
      <c r="AB1187" s="171" t="str">
        <f t="shared" si="58"/>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9"/>
        <v/>
      </c>
      <c r="T1188" s="156" t="str">
        <f ca="1">IF(B1188="","",IF(ISERROR(MATCH($J1188,SorP!$B$1:$B$5661,0)),"",INDIRECT("'SorP'!$A$"&amp;MATCH($J1188,SorP!$B$1:$B$5661,0))))</f>
        <v/>
      </c>
      <c r="U1188" s="169"/>
      <c r="V1188" s="170" t="e">
        <f>IF(C1188="",NA(),MATCH($B1188&amp;$C1188,'Smelter Look-up'!$J:$J,0))</f>
        <v>#N/A</v>
      </c>
      <c r="X1188" s="171">
        <f t="shared" ca="1" si="57"/>
        <v>0</v>
      </c>
      <c r="AB1188" s="171" t="str">
        <f t="shared" si="58"/>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9"/>
        <v/>
      </c>
      <c r="T1189" s="156" t="str">
        <f ca="1">IF(B1189="","",IF(ISERROR(MATCH($J1189,SorP!$B$1:$B$5661,0)),"",INDIRECT("'SorP'!$A$"&amp;MATCH($J1189,SorP!$B$1:$B$5661,0))))</f>
        <v/>
      </c>
      <c r="U1189" s="169"/>
      <c r="V1189" s="170" t="e">
        <f>IF(C1189="",NA(),MATCH($B1189&amp;$C1189,'Smelter Look-up'!$J:$J,0))</f>
        <v>#N/A</v>
      </c>
      <c r="X1189" s="171">
        <f t="shared" ca="1" si="57"/>
        <v>0</v>
      </c>
      <c r="AB1189" s="171" t="str">
        <f t="shared" si="58"/>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9"/>
        <v/>
      </c>
      <c r="T1190" s="156" t="str">
        <f ca="1">IF(B1190="","",IF(ISERROR(MATCH($J1190,SorP!$B$1:$B$5661,0)),"",INDIRECT("'SorP'!$A$"&amp;MATCH($J1190,SorP!$B$1:$B$5661,0))))</f>
        <v/>
      </c>
      <c r="U1190" s="169"/>
      <c r="V1190" s="170" t="e">
        <f>IF(C1190="",NA(),MATCH($B1190&amp;$C1190,'Smelter Look-up'!$J:$J,0))</f>
        <v>#N/A</v>
      </c>
      <c r="X1190" s="171">
        <f t="shared" ca="1" si="57"/>
        <v>0</v>
      </c>
      <c r="AB1190" s="171" t="str">
        <f t="shared" si="58"/>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9"/>
        <v/>
      </c>
      <c r="T1191" s="156" t="str">
        <f ca="1">IF(B1191="","",IF(ISERROR(MATCH($J1191,SorP!$B$1:$B$5661,0)),"",INDIRECT("'SorP'!$A$"&amp;MATCH($J1191,SorP!$B$1:$B$5661,0))))</f>
        <v/>
      </c>
      <c r="U1191" s="169"/>
      <c r="V1191" s="170" t="e">
        <f>IF(C1191="",NA(),MATCH($B1191&amp;$C1191,'Smelter Look-up'!$J:$J,0))</f>
        <v>#N/A</v>
      </c>
      <c r="X1191" s="171">
        <f t="shared" ca="1" si="57"/>
        <v>0</v>
      </c>
      <c r="AB1191" s="171" t="str">
        <f t="shared" si="58"/>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9"/>
        <v/>
      </c>
      <c r="T1192" s="156" t="str">
        <f ca="1">IF(B1192="","",IF(ISERROR(MATCH($J1192,SorP!$B$1:$B$5661,0)),"",INDIRECT("'SorP'!$A$"&amp;MATCH($J1192,SorP!$B$1:$B$5661,0))))</f>
        <v/>
      </c>
      <c r="U1192" s="169"/>
      <c r="V1192" s="170" t="e">
        <f>IF(C1192="",NA(),MATCH($B1192&amp;$C1192,'Smelter Look-up'!$J:$J,0))</f>
        <v>#N/A</v>
      </c>
      <c r="X1192" s="171">
        <f t="shared" ca="1" si="57"/>
        <v>0</v>
      </c>
      <c r="AB1192" s="171" t="str">
        <f t="shared" si="58"/>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9"/>
        <v/>
      </c>
      <c r="T1193" s="156" t="str">
        <f ca="1">IF(B1193="","",IF(ISERROR(MATCH($J1193,SorP!$B$1:$B$5661,0)),"",INDIRECT("'SorP'!$A$"&amp;MATCH($J1193,SorP!$B$1:$B$5661,0))))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9"/>
        <v/>
      </c>
      <c r="T1194" s="156" t="str">
        <f ca="1">IF(B1194="","",IF(ISERROR(MATCH($J1194,SorP!$B$1:$B$5661,0)),"",INDIRECT("'SorP'!$A$"&amp;MATCH($J1194,SorP!$B$1:$B$5661,0))))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9"/>
        <v/>
      </c>
      <c r="T1195" s="156" t="str">
        <f ca="1">IF(B1195="","",IF(ISERROR(MATCH($J1195,SorP!$B$1:$B$5661,0)),"",INDIRECT("'SorP'!$A$"&amp;MATCH($J1195,SorP!$B$1:$B$5661,0))))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9"/>
        <v/>
      </c>
      <c r="T1196" s="156" t="str">
        <f ca="1">IF(B1196="","",IF(ISERROR(MATCH($J1196,SorP!$B$1:$B$5661,0)),"",INDIRECT("'SorP'!$A$"&amp;MATCH($J1196,SorP!$B$1:$B$5661,0))))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9"/>
        <v/>
      </c>
      <c r="T1197" s="156" t="str">
        <f ca="1">IF(B1197="","",IF(ISERROR(MATCH($J1197,SorP!$B$1:$B$5661,0)),"",INDIRECT("'SorP'!$A$"&amp;MATCH($J1197,SorP!$B$1:$B$5661,0))))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9"/>
        <v/>
      </c>
      <c r="T1198" s="156" t="str">
        <f ca="1">IF(B1198="","",IF(ISERROR(MATCH($J1198,SorP!$B$1:$B$5661,0)),"",INDIRECT("'SorP'!$A$"&amp;MATCH($J1198,SorP!$B$1:$B$5661,0))))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9"/>
        <v/>
      </c>
      <c r="T1199" s="156" t="str">
        <f ca="1">IF(B1199="","",IF(ISERROR(MATCH($J1199,SorP!$B$1:$B$5661,0)),"",INDIRECT("'SorP'!$A$"&amp;MATCH($J1199,SorP!$B$1:$B$5661,0))))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9"/>
        <v/>
      </c>
      <c r="T1200" s="156" t="str">
        <f ca="1">IF(B1200="","",IF(ISERROR(MATCH($J1200,SorP!$B$1:$B$5661,0)),"",INDIRECT("'SorP'!$A$"&amp;MATCH($J1200,SorP!$B$1:$B$5661,0))))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9"/>
        <v/>
      </c>
      <c r="T1201" s="156" t="str">
        <f ca="1">IF(B1201="","",IF(ISERROR(MATCH($J1201,SorP!$B$1:$B$5661,0)),"",INDIRECT("'SorP'!$A$"&amp;MATCH($J1201,SorP!$B$1:$B$5661,0))))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9"/>
        <v/>
      </c>
      <c r="T1202" s="156" t="str">
        <f ca="1">IF(B1202="","",IF(ISERROR(MATCH($J1202,SorP!$B$1:$B$5661,0)),"",INDIRECT("'SorP'!$A$"&amp;MATCH($J1202,SorP!$B$1:$B$5661,0))))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9"/>
        <v/>
      </c>
      <c r="T1203" s="156" t="str">
        <f ca="1">IF(B1203="","",IF(ISERROR(MATCH($J1203,SorP!$B$1:$B$5661,0)),"",INDIRECT("'SorP'!$A$"&amp;MATCH($J1203,SorP!$B$1:$B$5661,0))))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9"/>
        <v/>
      </c>
      <c r="T1204" s="156" t="str">
        <f ca="1">IF(B1204="","",IF(ISERROR(MATCH($J1204,SorP!$B$1:$B$5661,0)),"",INDIRECT("'SorP'!$A$"&amp;MATCH($J1204,SorP!$B$1:$B$5661,0))))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9"/>
        <v/>
      </c>
      <c r="T1205" s="156" t="str">
        <f ca="1">IF(B1205="","",IF(ISERROR(MATCH($J1205,SorP!$B$1:$B$5661,0)),"",INDIRECT("'SorP'!$A$"&amp;MATCH($J1205,SorP!$B$1:$B$5661,0))))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9"/>
        <v/>
      </c>
      <c r="T1206" s="156" t="str">
        <f ca="1">IF(B1206="","",IF(ISERROR(MATCH($J1206,SorP!$B$1:$B$5661,0)),"",INDIRECT("'SorP'!$A$"&amp;MATCH($J1206,SorP!$B$1:$B$5661,0))))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IF(B1207="","",IF(ISERROR(MATCH($J1207,SorP!$B$1:$B$5661,0)),"",INDIRECT("'SorP'!$A$"&amp;MATCH($J1207,SorP!$B$1:$B$5661,0))))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IF(B1208="","",IF(ISERROR(MATCH($J1208,SorP!$B$1:$B$5661,0)),"",INDIRECT("'SorP'!$A$"&amp;MATCH($J1208,SorP!$B$1:$B$5661,0))))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IF(B1209="","",IF(ISERROR(MATCH($J1209,SorP!$B$1:$B$5661,0)),"",INDIRECT("'SorP'!$A$"&amp;MATCH($J1209,SorP!$B$1:$B$5661,0))))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ref="X1215:X1278" ca="1" si="60">IF(AND(C1215="Smelter not listed",OR(LEN(D1215)=0,LEN(E1215)=0)),1,0)</f>
        <v>0</v>
      </c>
      <c r="AB1215" s="171" t="str">
        <f t="shared" ref="AB1215:AB1278" si="61">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62">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60"/>
        <v>0</v>
      </c>
      <c r="AB1216" s="171" t="str">
        <f t="shared" si="61"/>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62"/>
        <v/>
      </c>
      <c r="T1217" s="156" t="str">
        <f ca="1">IF(B1217="","",IF(ISERROR(MATCH($J1217,SorP!$B$1:$B$5661,0)),"",INDIRECT("'SorP'!$A$"&amp;MATCH($J1217,SorP!$B$1:$B$5661,0))))</f>
        <v/>
      </c>
      <c r="U1217" s="169"/>
      <c r="V1217" s="170" t="e">
        <f>IF(C1217="",NA(),MATCH($B1217&amp;$C1217,'Smelter Look-up'!$J:$J,0))</f>
        <v>#N/A</v>
      </c>
      <c r="X1217" s="171">
        <f t="shared" ca="1" si="60"/>
        <v>0</v>
      </c>
      <c r="AB1217" s="171" t="str">
        <f t="shared" si="61"/>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62"/>
        <v/>
      </c>
      <c r="T1218" s="156" t="str">
        <f ca="1">IF(B1218="","",IF(ISERROR(MATCH($J1218,SorP!$B$1:$B$5661,0)),"",INDIRECT("'SorP'!$A$"&amp;MATCH($J1218,SorP!$B$1:$B$5661,0))))</f>
        <v/>
      </c>
      <c r="U1218" s="169"/>
      <c r="V1218" s="170" t="e">
        <f>IF(C1218="",NA(),MATCH($B1218&amp;$C1218,'Smelter Look-up'!$J:$J,0))</f>
        <v>#N/A</v>
      </c>
      <c r="X1218" s="171">
        <f t="shared" ca="1" si="60"/>
        <v>0</v>
      </c>
      <c r="AB1218" s="171" t="str">
        <f t="shared" si="61"/>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62"/>
        <v/>
      </c>
      <c r="T1219" s="156" t="str">
        <f ca="1">IF(B1219="","",IF(ISERROR(MATCH($J1219,SorP!$B$1:$B$5661,0)),"",INDIRECT("'SorP'!$A$"&amp;MATCH($J1219,SorP!$B$1:$B$5661,0))))</f>
        <v/>
      </c>
      <c r="U1219" s="169"/>
      <c r="V1219" s="170" t="e">
        <f>IF(C1219="",NA(),MATCH($B1219&amp;$C1219,'Smelter Look-up'!$J:$J,0))</f>
        <v>#N/A</v>
      </c>
      <c r="X1219" s="171">
        <f t="shared" ca="1" si="60"/>
        <v>0</v>
      </c>
      <c r="AB1219" s="171" t="str">
        <f t="shared" si="61"/>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62"/>
        <v/>
      </c>
      <c r="T1220" s="156" t="str">
        <f ca="1">IF(B1220="","",IF(ISERROR(MATCH($J1220,SorP!$B$1:$B$5661,0)),"",INDIRECT("'SorP'!$A$"&amp;MATCH($J1220,SorP!$B$1:$B$5661,0))))</f>
        <v/>
      </c>
      <c r="U1220" s="169"/>
      <c r="V1220" s="170" t="e">
        <f>IF(C1220="",NA(),MATCH($B1220&amp;$C1220,'Smelter Look-up'!$J:$J,0))</f>
        <v>#N/A</v>
      </c>
      <c r="X1220" s="171">
        <f t="shared" ca="1" si="60"/>
        <v>0</v>
      </c>
      <c r="AB1220" s="171" t="str">
        <f t="shared" si="61"/>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62"/>
        <v/>
      </c>
      <c r="T1221" s="156" t="str">
        <f ca="1">IF(B1221="","",IF(ISERROR(MATCH($J1221,SorP!$B$1:$B$5661,0)),"",INDIRECT("'SorP'!$A$"&amp;MATCH($J1221,SorP!$B$1:$B$5661,0))))</f>
        <v/>
      </c>
      <c r="U1221" s="169"/>
      <c r="V1221" s="170" t="e">
        <f>IF(C1221="",NA(),MATCH($B1221&amp;$C1221,'Smelter Look-up'!$J:$J,0))</f>
        <v>#N/A</v>
      </c>
      <c r="X1221" s="171">
        <f t="shared" ca="1" si="60"/>
        <v>0</v>
      </c>
      <c r="AB1221" s="171" t="str">
        <f t="shared" si="61"/>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62"/>
        <v/>
      </c>
      <c r="T1222" s="156" t="str">
        <f ca="1">IF(B1222="","",IF(ISERROR(MATCH($J1222,SorP!$B$1:$B$5661,0)),"",INDIRECT("'SorP'!$A$"&amp;MATCH($J1222,SorP!$B$1:$B$5661,0))))</f>
        <v/>
      </c>
      <c r="U1222" s="169"/>
      <c r="V1222" s="170" t="e">
        <f>IF(C1222="",NA(),MATCH($B1222&amp;$C1222,'Smelter Look-up'!$J:$J,0))</f>
        <v>#N/A</v>
      </c>
      <c r="X1222" s="171">
        <f t="shared" ca="1" si="60"/>
        <v>0</v>
      </c>
      <c r="AB1222" s="171" t="str">
        <f t="shared" si="61"/>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62"/>
        <v/>
      </c>
      <c r="T1223" s="156" t="str">
        <f ca="1">IF(B1223="","",IF(ISERROR(MATCH($J1223,SorP!$B$1:$B$5661,0)),"",INDIRECT("'SorP'!$A$"&amp;MATCH($J1223,SorP!$B$1:$B$5661,0))))</f>
        <v/>
      </c>
      <c r="U1223" s="169"/>
      <c r="V1223" s="170" t="e">
        <f>IF(C1223="",NA(),MATCH($B1223&amp;$C1223,'Smelter Look-up'!$J:$J,0))</f>
        <v>#N/A</v>
      </c>
      <c r="X1223" s="171">
        <f t="shared" ca="1" si="60"/>
        <v>0</v>
      </c>
      <c r="AB1223" s="171" t="str">
        <f t="shared" si="61"/>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62"/>
        <v/>
      </c>
      <c r="T1224" s="156" t="str">
        <f ca="1">IF(B1224="","",IF(ISERROR(MATCH($J1224,SorP!$B$1:$B$5661,0)),"",INDIRECT("'SorP'!$A$"&amp;MATCH($J1224,SorP!$B$1:$B$5661,0))))</f>
        <v/>
      </c>
      <c r="U1224" s="169"/>
      <c r="V1224" s="170" t="e">
        <f>IF(C1224="",NA(),MATCH($B1224&amp;$C1224,'Smelter Look-up'!$J:$J,0))</f>
        <v>#N/A</v>
      </c>
      <c r="X1224" s="171">
        <f t="shared" ca="1" si="60"/>
        <v>0</v>
      </c>
      <c r="AB1224" s="171" t="str">
        <f t="shared" si="61"/>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62"/>
        <v/>
      </c>
      <c r="T1225" s="156" t="str">
        <f ca="1">IF(B1225="","",IF(ISERROR(MATCH($J1225,SorP!$B$1:$B$5661,0)),"",INDIRECT("'SorP'!$A$"&amp;MATCH($J1225,SorP!$B$1:$B$5661,0))))</f>
        <v/>
      </c>
      <c r="U1225" s="169"/>
      <c r="V1225" s="170" t="e">
        <f>IF(C1225="",NA(),MATCH($B1225&amp;$C1225,'Smelter Look-up'!$J:$J,0))</f>
        <v>#N/A</v>
      </c>
      <c r="X1225" s="171">
        <f t="shared" ca="1" si="60"/>
        <v>0</v>
      </c>
      <c r="AB1225" s="171" t="str">
        <f t="shared" si="61"/>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62"/>
        <v/>
      </c>
      <c r="T1226" s="156" t="str">
        <f ca="1">IF(B1226="","",IF(ISERROR(MATCH($J1226,SorP!$B$1:$B$5661,0)),"",INDIRECT("'SorP'!$A$"&amp;MATCH($J1226,SorP!$B$1:$B$5661,0))))</f>
        <v/>
      </c>
      <c r="U1226" s="169"/>
      <c r="V1226" s="170" t="e">
        <f>IF(C1226="",NA(),MATCH($B1226&amp;$C1226,'Smelter Look-up'!$J:$J,0))</f>
        <v>#N/A</v>
      </c>
      <c r="X1226" s="171">
        <f t="shared" ca="1" si="60"/>
        <v>0</v>
      </c>
      <c r="AB1226" s="171" t="str">
        <f t="shared" si="61"/>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62"/>
        <v/>
      </c>
      <c r="T1227" s="156" t="str">
        <f ca="1">IF(B1227="","",IF(ISERROR(MATCH($J1227,SorP!$B$1:$B$5661,0)),"",INDIRECT("'SorP'!$A$"&amp;MATCH($J1227,SorP!$B$1:$B$5661,0))))</f>
        <v/>
      </c>
      <c r="U1227" s="169"/>
      <c r="V1227" s="170" t="e">
        <f>IF(C1227="",NA(),MATCH($B1227&amp;$C1227,'Smelter Look-up'!$J:$J,0))</f>
        <v>#N/A</v>
      </c>
      <c r="X1227" s="171">
        <f t="shared" ca="1" si="60"/>
        <v>0</v>
      </c>
      <c r="AB1227" s="171" t="str">
        <f t="shared" si="61"/>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62"/>
        <v/>
      </c>
      <c r="T1228" s="156" t="str">
        <f ca="1">IF(B1228="","",IF(ISERROR(MATCH($J1228,SorP!$B$1:$B$5661,0)),"",INDIRECT("'SorP'!$A$"&amp;MATCH($J1228,SorP!$B$1:$B$5661,0))))</f>
        <v/>
      </c>
      <c r="U1228" s="169"/>
      <c r="V1228" s="170" t="e">
        <f>IF(C1228="",NA(),MATCH($B1228&amp;$C1228,'Smelter Look-up'!$J:$J,0))</f>
        <v>#N/A</v>
      </c>
      <c r="X1228" s="171">
        <f t="shared" ca="1" si="60"/>
        <v>0</v>
      </c>
      <c r="AB1228" s="171" t="str">
        <f t="shared" si="61"/>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62"/>
        <v/>
      </c>
      <c r="T1229" s="156" t="str">
        <f ca="1">IF(B1229="","",IF(ISERROR(MATCH($J1229,SorP!$B$1:$B$5661,0)),"",INDIRECT("'SorP'!$A$"&amp;MATCH($J1229,SorP!$B$1:$B$5661,0))))</f>
        <v/>
      </c>
      <c r="U1229" s="169"/>
      <c r="V1229" s="170" t="e">
        <f>IF(C1229="",NA(),MATCH($B1229&amp;$C1229,'Smelter Look-up'!$J:$J,0))</f>
        <v>#N/A</v>
      </c>
      <c r="X1229" s="171">
        <f t="shared" ca="1" si="60"/>
        <v>0</v>
      </c>
      <c r="AB1229" s="171" t="str">
        <f t="shared" si="61"/>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62"/>
        <v/>
      </c>
      <c r="T1230" s="156" t="str">
        <f ca="1">IF(B1230="","",IF(ISERROR(MATCH($J1230,SorP!$B$1:$B$5661,0)),"",INDIRECT("'SorP'!$A$"&amp;MATCH($J1230,SorP!$B$1:$B$5661,0))))</f>
        <v/>
      </c>
      <c r="U1230" s="169"/>
      <c r="V1230" s="170" t="e">
        <f>IF(C1230="",NA(),MATCH($B1230&amp;$C1230,'Smelter Look-up'!$J:$J,0))</f>
        <v>#N/A</v>
      </c>
      <c r="X1230" s="171">
        <f t="shared" ca="1" si="60"/>
        <v>0</v>
      </c>
      <c r="AB1230" s="171" t="str">
        <f t="shared" si="61"/>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62"/>
        <v/>
      </c>
      <c r="T1231" s="156" t="str">
        <f ca="1">IF(B1231="","",IF(ISERROR(MATCH($J1231,SorP!$B$1:$B$5661,0)),"",INDIRECT("'SorP'!$A$"&amp;MATCH($J1231,SorP!$B$1:$B$5661,0))))</f>
        <v/>
      </c>
      <c r="U1231" s="169"/>
      <c r="V1231" s="170" t="e">
        <f>IF(C1231="",NA(),MATCH($B1231&amp;$C1231,'Smelter Look-up'!$J:$J,0))</f>
        <v>#N/A</v>
      </c>
      <c r="X1231" s="171">
        <f t="shared" ca="1" si="60"/>
        <v>0</v>
      </c>
      <c r="AB1231" s="171" t="str">
        <f t="shared" si="61"/>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62"/>
        <v/>
      </c>
      <c r="T1232" s="156" t="str">
        <f ca="1">IF(B1232="","",IF(ISERROR(MATCH($J1232,SorP!$B$1:$B$5661,0)),"",INDIRECT("'SorP'!$A$"&amp;MATCH($J1232,SorP!$B$1:$B$5661,0))))</f>
        <v/>
      </c>
      <c r="U1232" s="169"/>
      <c r="V1232" s="170" t="e">
        <f>IF(C1232="",NA(),MATCH($B1232&amp;$C1232,'Smelter Look-up'!$J:$J,0))</f>
        <v>#N/A</v>
      </c>
      <c r="X1232" s="171">
        <f t="shared" ca="1" si="60"/>
        <v>0</v>
      </c>
      <c r="AB1232" s="171" t="str">
        <f t="shared" si="61"/>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62"/>
        <v/>
      </c>
      <c r="T1233" s="156" t="str">
        <f ca="1">IF(B1233="","",IF(ISERROR(MATCH($J1233,SorP!$B$1:$B$5661,0)),"",INDIRECT("'SorP'!$A$"&amp;MATCH($J1233,SorP!$B$1:$B$5661,0))))</f>
        <v/>
      </c>
      <c r="U1233" s="169"/>
      <c r="V1233" s="170" t="e">
        <f>IF(C1233="",NA(),MATCH($B1233&amp;$C1233,'Smelter Look-up'!$J:$J,0))</f>
        <v>#N/A</v>
      </c>
      <c r="X1233" s="171">
        <f t="shared" ca="1" si="60"/>
        <v>0</v>
      </c>
      <c r="AB1233" s="171" t="str">
        <f t="shared" si="61"/>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62"/>
        <v/>
      </c>
      <c r="T1234" s="156" t="str">
        <f ca="1">IF(B1234="","",IF(ISERROR(MATCH($J1234,SorP!$B$1:$B$5661,0)),"",INDIRECT("'SorP'!$A$"&amp;MATCH($J1234,SorP!$B$1:$B$5661,0))))</f>
        <v/>
      </c>
      <c r="U1234" s="169"/>
      <c r="V1234" s="170" t="e">
        <f>IF(C1234="",NA(),MATCH($B1234&amp;$C1234,'Smelter Look-up'!$J:$J,0))</f>
        <v>#N/A</v>
      </c>
      <c r="X1234" s="171">
        <f t="shared" ca="1" si="60"/>
        <v>0</v>
      </c>
      <c r="AB1234" s="171" t="str">
        <f t="shared" si="61"/>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62"/>
        <v/>
      </c>
      <c r="T1235" s="156" t="str">
        <f ca="1">IF(B1235="","",IF(ISERROR(MATCH($J1235,SorP!$B$1:$B$5661,0)),"",INDIRECT("'SorP'!$A$"&amp;MATCH($J1235,SorP!$B$1:$B$5661,0))))</f>
        <v/>
      </c>
      <c r="U1235" s="169"/>
      <c r="V1235" s="170" t="e">
        <f>IF(C1235="",NA(),MATCH($B1235&amp;$C1235,'Smelter Look-up'!$J:$J,0))</f>
        <v>#N/A</v>
      </c>
      <c r="X1235" s="171">
        <f t="shared" ca="1" si="60"/>
        <v>0</v>
      </c>
      <c r="AB1235" s="171" t="str">
        <f t="shared" si="61"/>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62"/>
        <v/>
      </c>
      <c r="T1236" s="156" t="str">
        <f ca="1">IF(B1236="","",IF(ISERROR(MATCH($J1236,SorP!$B$1:$B$5661,0)),"",INDIRECT("'SorP'!$A$"&amp;MATCH($J1236,SorP!$B$1:$B$5661,0))))</f>
        <v/>
      </c>
      <c r="U1236" s="169"/>
      <c r="V1236" s="170" t="e">
        <f>IF(C1236="",NA(),MATCH($B1236&amp;$C1236,'Smelter Look-up'!$J:$J,0))</f>
        <v>#N/A</v>
      </c>
      <c r="X1236" s="171">
        <f t="shared" ca="1" si="60"/>
        <v>0</v>
      </c>
      <c r="AB1236" s="171" t="str">
        <f t="shared" si="61"/>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62"/>
        <v/>
      </c>
      <c r="T1237" s="156" t="str">
        <f ca="1">IF(B1237="","",IF(ISERROR(MATCH($J1237,SorP!$B$1:$B$5661,0)),"",INDIRECT("'SorP'!$A$"&amp;MATCH($J1237,SorP!$B$1:$B$5661,0))))</f>
        <v/>
      </c>
      <c r="U1237" s="169"/>
      <c r="V1237" s="170" t="e">
        <f>IF(C1237="",NA(),MATCH($B1237&amp;$C1237,'Smelter Look-up'!$J:$J,0))</f>
        <v>#N/A</v>
      </c>
      <c r="X1237" s="171">
        <f t="shared" ca="1" si="60"/>
        <v>0</v>
      </c>
      <c r="AB1237" s="171" t="str">
        <f t="shared" si="61"/>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62"/>
        <v/>
      </c>
      <c r="T1238" s="156" t="str">
        <f ca="1">IF(B1238="","",IF(ISERROR(MATCH($J1238,SorP!$B$1:$B$5661,0)),"",INDIRECT("'SorP'!$A$"&amp;MATCH($J1238,SorP!$B$1:$B$5661,0))))</f>
        <v/>
      </c>
      <c r="U1238" s="169"/>
      <c r="V1238" s="170" t="e">
        <f>IF(C1238="",NA(),MATCH($B1238&amp;$C1238,'Smelter Look-up'!$J:$J,0))</f>
        <v>#N/A</v>
      </c>
      <c r="X1238" s="171">
        <f t="shared" ca="1" si="60"/>
        <v>0</v>
      </c>
      <c r="AB1238" s="171" t="str">
        <f t="shared" si="61"/>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62"/>
        <v/>
      </c>
      <c r="T1239" s="156" t="str">
        <f ca="1">IF(B1239="","",IF(ISERROR(MATCH($J1239,SorP!$B$1:$B$5661,0)),"",INDIRECT("'SorP'!$A$"&amp;MATCH($J1239,SorP!$B$1:$B$5661,0))))</f>
        <v/>
      </c>
      <c r="U1239" s="169"/>
      <c r="V1239" s="170" t="e">
        <f>IF(C1239="",NA(),MATCH($B1239&amp;$C1239,'Smelter Look-up'!$J:$J,0))</f>
        <v>#N/A</v>
      </c>
      <c r="X1239" s="171">
        <f t="shared" ca="1" si="60"/>
        <v>0</v>
      </c>
      <c r="AB1239" s="171" t="str">
        <f t="shared" si="61"/>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62"/>
        <v/>
      </c>
      <c r="T1240" s="156" t="str">
        <f ca="1">IF(B1240="","",IF(ISERROR(MATCH($J1240,SorP!$B$1:$B$5661,0)),"",INDIRECT("'SorP'!$A$"&amp;MATCH($J1240,SorP!$B$1:$B$5661,0))))</f>
        <v/>
      </c>
      <c r="U1240" s="169"/>
      <c r="V1240" s="170" t="e">
        <f>IF(C1240="",NA(),MATCH($B1240&amp;$C1240,'Smelter Look-up'!$J:$J,0))</f>
        <v>#N/A</v>
      </c>
      <c r="X1240" s="171">
        <f t="shared" ca="1" si="60"/>
        <v>0</v>
      </c>
      <c r="AB1240" s="171" t="str">
        <f t="shared" si="61"/>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62"/>
        <v/>
      </c>
      <c r="T1241" s="156" t="str">
        <f ca="1">IF(B1241="","",IF(ISERROR(MATCH($J1241,SorP!$B$1:$B$5661,0)),"",INDIRECT("'SorP'!$A$"&amp;MATCH($J1241,SorP!$B$1:$B$5661,0))))</f>
        <v/>
      </c>
      <c r="U1241" s="169"/>
      <c r="V1241" s="170" t="e">
        <f>IF(C1241="",NA(),MATCH($B1241&amp;$C1241,'Smelter Look-up'!$J:$J,0))</f>
        <v>#N/A</v>
      </c>
      <c r="X1241" s="171">
        <f t="shared" ca="1" si="60"/>
        <v>0</v>
      </c>
      <c r="AB1241" s="171" t="str">
        <f t="shared" si="61"/>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62"/>
        <v/>
      </c>
      <c r="T1242" s="156" t="str">
        <f ca="1">IF(B1242="","",IF(ISERROR(MATCH($J1242,SorP!$B$1:$B$5661,0)),"",INDIRECT("'SorP'!$A$"&amp;MATCH($J1242,SorP!$B$1:$B$5661,0))))</f>
        <v/>
      </c>
      <c r="U1242" s="169"/>
      <c r="V1242" s="170" t="e">
        <f>IF(C1242="",NA(),MATCH($B1242&amp;$C1242,'Smelter Look-up'!$J:$J,0))</f>
        <v>#N/A</v>
      </c>
      <c r="X1242" s="171">
        <f t="shared" ca="1" si="60"/>
        <v>0</v>
      </c>
      <c r="AB1242" s="171" t="str">
        <f t="shared" si="61"/>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62"/>
        <v/>
      </c>
      <c r="T1243" s="156" t="str">
        <f ca="1">IF(B1243="","",IF(ISERROR(MATCH($J1243,SorP!$B$1:$B$5661,0)),"",INDIRECT("'SorP'!$A$"&amp;MATCH($J1243,SorP!$B$1:$B$5661,0))))</f>
        <v/>
      </c>
      <c r="U1243" s="169"/>
      <c r="V1243" s="170" t="e">
        <f>IF(C1243="",NA(),MATCH($B1243&amp;$C1243,'Smelter Look-up'!$J:$J,0))</f>
        <v>#N/A</v>
      </c>
      <c r="X1243" s="171">
        <f t="shared" ca="1" si="60"/>
        <v>0</v>
      </c>
      <c r="AB1243" s="171" t="str">
        <f t="shared" si="61"/>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62"/>
        <v/>
      </c>
      <c r="T1244" s="156" t="str">
        <f ca="1">IF(B1244="","",IF(ISERROR(MATCH($J1244,SorP!$B$1:$B$5661,0)),"",INDIRECT("'SorP'!$A$"&amp;MATCH($J1244,SorP!$B$1:$B$5661,0))))</f>
        <v/>
      </c>
      <c r="U1244" s="169"/>
      <c r="V1244" s="170" t="e">
        <f>IF(C1244="",NA(),MATCH($B1244&amp;$C1244,'Smelter Look-up'!$J:$J,0))</f>
        <v>#N/A</v>
      </c>
      <c r="X1244" s="171">
        <f t="shared" ca="1" si="60"/>
        <v>0</v>
      </c>
      <c r="AB1244" s="171" t="str">
        <f t="shared" si="61"/>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62"/>
        <v/>
      </c>
      <c r="T1245" s="156" t="str">
        <f ca="1">IF(B1245="","",IF(ISERROR(MATCH($J1245,SorP!$B$1:$B$5661,0)),"",INDIRECT("'SorP'!$A$"&amp;MATCH($J1245,SorP!$B$1:$B$5661,0))))</f>
        <v/>
      </c>
      <c r="U1245" s="169"/>
      <c r="V1245" s="170" t="e">
        <f>IF(C1245="",NA(),MATCH($B1245&amp;$C1245,'Smelter Look-up'!$J:$J,0))</f>
        <v>#N/A</v>
      </c>
      <c r="X1245" s="171">
        <f t="shared" ca="1" si="60"/>
        <v>0</v>
      </c>
      <c r="AB1245" s="171" t="str">
        <f t="shared" si="61"/>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62"/>
        <v/>
      </c>
      <c r="T1246" s="156" t="str">
        <f ca="1">IF(B1246="","",IF(ISERROR(MATCH($J1246,SorP!$B$1:$B$5661,0)),"",INDIRECT("'SorP'!$A$"&amp;MATCH($J1246,SorP!$B$1:$B$5661,0))))</f>
        <v/>
      </c>
      <c r="U1246" s="169"/>
      <c r="V1246" s="170" t="e">
        <f>IF(C1246="",NA(),MATCH($B1246&amp;$C1246,'Smelter Look-up'!$J:$J,0))</f>
        <v>#N/A</v>
      </c>
      <c r="X1246" s="171">
        <f t="shared" ca="1" si="60"/>
        <v>0</v>
      </c>
      <c r="AB1246" s="171" t="str">
        <f t="shared" si="61"/>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62"/>
        <v/>
      </c>
      <c r="T1247" s="156" t="str">
        <f ca="1">IF(B1247="","",IF(ISERROR(MATCH($J1247,SorP!$B$1:$B$5661,0)),"",INDIRECT("'SorP'!$A$"&amp;MATCH($J1247,SorP!$B$1:$B$5661,0))))</f>
        <v/>
      </c>
      <c r="U1247" s="169"/>
      <c r="V1247" s="170" t="e">
        <f>IF(C1247="",NA(),MATCH($B1247&amp;$C1247,'Smelter Look-up'!$J:$J,0))</f>
        <v>#N/A</v>
      </c>
      <c r="X1247" s="171">
        <f t="shared" ca="1" si="60"/>
        <v>0</v>
      </c>
      <c r="AB1247" s="171" t="str">
        <f t="shared" si="61"/>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62"/>
        <v/>
      </c>
      <c r="T1248" s="156" t="str">
        <f ca="1">IF(B1248="","",IF(ISERROR(MATCH($J1248,SorP!$B$1:$B$5661,0)),"",INDIRECT("'SorP'!$A$"&amp;MATCH($J1248,SorP!$B$1:$B$5661,0))))</f>
        <v/>
      </c>
      <c r="U1248" s="169"/>
      <c r="V1248" s="170" t="e">
        <f>IF(C1248="",NA(),MATCH($B1248&amp;$C1248,'Smelter Look-up'!$J:$J,0))</f>
        <v>#N/A</v>
      </c>
      <c r="X1248" s="171">
        <f t="shared" ca="1" si="60"/>
        <v>0</v>
      </c>
      <c r="AB1248" s="171" t="str">
        <f t="shared" si="61"/>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62"/>
        <v/>
      </c>
      <c r="T1249" s="156" t="str">
        <f ca="1">IF(B1249="","",IF(ISERROR(MATCH($J1249,SorP!$B$1:$B$5661,0)),"",INDIRECT("'SorP'!$A$"&amp;MATCH($J1249,SorP!$B$1:$B$5661,0))))</f>
        <v/>
      </c>
      <c r="U1249" s="169"/>
      <c r="V1249" s="170" t="e">
        <f>IF(C1249="",NA(),MATCH($B1249&amp;$C1249,'Smelter Look-up'!$J:$J,0))</f>
        <v>#N/A</v>
      </c>
      <c r="X1249" s="171">
        <f t="shared" ca="1" si="60"/>
        <v>0</v>
      </c>
      <c r="AB1249" s="171" t="str">
        <f t="shared" si="61"/>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62"/>
        <v/>
      </c>
      <c r="T1250" s="156" t="str">
        <f ca="1">IF(B1250="","",IF(ISERROR(MATCH($J1250,SorP!$B$1:$B$5661,0)),"",INDIRECT("'SorP'!$A$"&amp;MATCH($J1250,SorP!$B$1:$B$5661,0))))</f>
        <v/>
      </c>
      <c r="U1250" s="169"/>
      <c r="V1250" s="170" t="e">
        <f>IF(C1250="",NA(),MATCH($B1250&amp;$C1250,'Smelter Look-up'!$J:$J,0))</f>
        <v>#N/A</v>
      </c>
      <c r="X1250" s="171">
        <f t="shared" ca="1" si="60"/>
        <v>0</v>
      </c>
      <c r="AB1250" s="171" t="str">
        <f t="shared" si="61"/>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62"/>
        <v/>
      </c>
      <c r="T1251" s="156" t="str">
        <f ca="1">IF(B1251="","",IF(ISERROR(MATCH($J1251,SorP!$B$1:$B$5661,0)),"",INDIRECT("'SorP'!$A$"&amp;MATCH($J1251,SorP!$B$1:$B$5661,0))))</f>
        <v/>
      </c>
      <c r="U1251" s="169"/>
      <c r="V1251" s="170" t="e">
        <f>IF(C1251="",NA(),MATCH($B1251&amp;$C1251,'Smelter Look-up'!$J:$J,0))</f>
        <v>#N/A</v>
      </c>
      <c r="X1251" s="171">
        <f t="shared" ca="1" si="60"/>
        <v>0</v>
      </c>
      <c r="AB1251" s="171" t="str">
        <f t="shared" si="61"/>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62"/>
        <v/>
      </c>
      <c r="T1252" s="156" t="str">
        <f ca="1">IF(B1252="","",IF(ISERROR(MATCH($J1252,SorP!$B$1:$B$5661,0)),"",INDIRECT("'SorP'!$A$"&amp;MATCH($J1252,SorP!$B$1:$B$5661,0))))</f>
        <v/>
      </c>
      <c r="U1252" s="169"/>
      <c r="V1252" s="170" t="e">
        <f>IF(C1252="",NA(),MATCH($B1252&amp;$C1252,'Smelter Look-up'!$J:$J,0))</f>
        <v>#N/A</v>
      </c>
      <c r="X1252" s="171">
        <f t="shared" ca="1" si="60"/>
        <v>0</v>
      </c>
      <c r="AB1252" s="171" t="str">
        <f t="shared" si="61"/>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62"/>
        <v/>
      </c>
      <c r="T1253" s="156" t="str">
        <f ca="1">IF(B1253="","",IF(ISERROR(MATCH($J1253,SorP!$B$1:$B$5661,0)),"",INDIRECT("'SorP'!$A$"&amp;MATCH($J1253,SorP!$B$1:$B$5661,0))))</f>
        <v/>
      </c>
      <c r="U1253" s="169"/>
      <c r="V1253" s="170" t="e">
        <f>IF(C1253="",NA(),MATCH($B1253&amp;$C1253,'Smelter Look-up'!$J:$J,0))</f>
        <v>#N/A</v>
      </c>
      <c r="X1253" s="171">
        <f t="shared" ca="1" si="60"/>
        <v>0</v>
      </c>
      <c r="AB1253" s="171" t="str">
        <f t="shared" si="61"/>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62"/>
        <v/>
      </c>
      <c r="T1254" s="156" t="str">
        <f ca="1">IF(B1254="","",IF(ISERROR(MATCH($J1254,SorP!$B$1:$B$5661,0)),"",INDIRECT("'SorP'!$A$"&amp;MATCH($J1254,SorP!$B$1:$B$5661,0))))</f>
        <v/>
      </c>
      <c r="U1254" s="169"/>
      <c r="V1254" s="170" t="e">
        <f>IF(C1254="",NA(),MATCH($B1254&amp;$C1254,'Smelter Look-up'!$J:$J,0))</f>
        <v>#N/A</v>
      </c>
      <c r="X1254" s="171">
        <f t="shared" ca="1" si="60"/>
        <v>0</v>
      </c>
      <c r="AB1254" s="171" t="str">
        <f t="shared" si="61"/>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62"/>
        <v/>
      </c>
      <c r="T1255" s="156" t="str">
        <f ca="1">IF(B1255="","",IF(ISERROR(MATCH($J1255,SorP!$B$1:$B$5661,0)),"",INDIRECT("'SorP'!$A$"&amp;MATCH($J1255,SorP!$B$1:$B$5661,0))))</f>
        <v/>
      </c>
      <c r="U1255" s="169"/>
      <c r="V1255" s="170" t="e">
        <f>IF(C1255="",NA(),MATCH($B1255&amp;$C1255,'Smelter Look-up'!$J:$J,0))</f>
        <v>#N/A</v>
      </c>
      <c r="X1255" s="171">
        <f t="shared" ca="1" si="60"/>
        <v>0</v>
      </c>
      <c r="AB1255" s="171" t="str">
        <f t="shared" si="61"/>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2"/>
        <v/>
      </c>
      <c r="T1256" s="156" t="str">
        <f ca="1">IF(B1256="","",IF(ISERROR(MATCH($J1256,SorP!$B$1:$B$5661,0)),"",INDIRECT("'SorP'!$A$"&amp;MATCH($J1256,SorP!$B$1:$B$5661,0))))</f>
        <v/>
      </c>
      <c r="U1256" s="169"/>
      <c r="V1256" s="170" t="e">
        <f>IF(C1256="",NA(),MATCH($B1256&amp;$C1256,'Smelter Look-up'!$J:$J,0))</f>
        <v>#N/A</v>
      </c>
      <c r="X1256" s="171">
        <f t="shared" ca="1" si="60"/>
        <v>0</v>
      </c>
      <c r="AB1256" s="171" t="str">
        <f t="shared" si="61"/>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2"/>
        <v/>
      </c>
      <c r="T1257" s="156" t="str">
        <f ca="1">IF(B1257="","",IF(ISERROR(MATCH($J1257,SorP!$B$1:$B$5661,0)),"",INDIRECT("'SorP'!$A$"&amp;MATCH($J1257,SorP!$B$1:$B$5661,0))))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2"/>
        <v/>
      </c>
      <c r="T1258" s="156" t="str">
        <f ca="1">IF(B1258="","",IF(ISERROR(MATCH($J1258,SorP!$B$1:$B$5661,0)),"",INDIRECT("'SorP'!$A$"&amp;MATCH($J1258,SorP!$B$1:$B$5661,0))))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2"/>
        <v/>
      </c>
      <c r="T1259" s="156" t="str">
        <f ca="1">IF(B1259="","",IF(ISERROR(MATCH($J1259,SorP!$B$1:$B$5661,0)),"",INDIRECT("'SorP'!$A$"&amp;MATCH($J1259,SorP!$B$1:$B$5661,0))))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2"/>
        <v/>
      </c>
      <c r="T1260" s="156" t="str">
        <f ca="1">IF(B1260="","",IF(ISERROR(MATCH($J1260,SorP!$B$1:$B$5661,0)),"",INDIRECT("'SorP'!$A$"&amp;MATCH($J1260,SorP!$B$1:$B$5661,0))))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2"/>
        <v/>
      </c>
      <c r="T1261" s="156" t="str">
        <f ca="1">IF(B1261="","",IF(ISERROR(MATCH($J1261,SorP!$B$1:$B$5661,0)),"",INDIRECT("'SorP'!$A$"&amp;MATCH($J1261,SorP!$B$1:$B$5661,0))))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2"/>
        <v/>
      </c>
      <c r="T1262" s="156" t="str">
        <f ca="1">IF(B1262="","",IF(ISERROR(MATCH($J1262,SorP!$B$1:$B$5661,0)),"",INDIRECT("'SorP'!$A$"&amp;MATCH($J1262,SorP!$B$1:$B$5661,0))))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2"/>
        <v/>
      </c>
      <c r="T1263" s="156" t="str">
        <f ca="1">IF(B1263="","",IF(ISERROR(MATCH($J1263,SorP!$B$1:$B$5661,0)),"",INDIRECT("'SorP'!$A$"&amp;MATCH($J1263,SorP!$B$1:$B$5661,0))))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2"/>
        <v/>
      </c>
      <c r="T1264" s="156" t="str">
        <f ca="1">IF(B1264="","",IF(ISERROR(MATCH($J1264,SorP!$B$1:$B$5661,0)),"",INDIRECT("'SorP'!$A$"&amp;MATCH($J1264,SorP!$B$1:$B$5661,0))))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2"/>
        <v/>
      </c>
      <c r="T1265" s="156" t="str">
        <f ca="1">IF(B1265="","",IF(ISERROR(MATCH($J1265,SorP!$B$1:$B$5661,0)),"",INDIRECT("'SorP'!$A$"&amp;MATCH($J1265,SorP!$B$1:$B$5661,0))))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2"/>
        <v/>
      </c>
      <c r="T1266" s="156" t="str">
        <f ca="1">IF(B1266="","",IF(ISERROR(MATCH($J1266,SorP!$B$1:$B$5661,0)),"",INDIRECT("'SorP'!$A$"&amp;MATCH($J1266,SorP!$B$1:$B$5661,0))))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2"/>
        <v/>
      </c>
      <c r="T1267" s="156" t="str">
        <f ca="1">IF(B1267="","",IF(ISERROR(MATCH($J1267,SorP!$B$1:$B$5661,0)),"",INDIRECT("'SorP'!$A$"&amp;MATCH($J1267,SorP!$B$1:$B$5661,0))))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2"/>
        <v/>
      </c>
      <c r="T1268" s="156" t="str">
        <f ca="1">IF(B1268="","",IF(ISERROR(MATCH($J1268,SorP!$B$1:$B$5661,0)),"",INDIRECT("'SorP'!$A$"&amp;MATCH($J1268,SorP!$B$1:$B$5661,0))))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2"/>
        <v/>
      </c>
      <c r="T1269" s="156" t="str">
        <f ca="1">IF(B1269="","",IF(ISERROR(MATCH($J1269,SorP!$B$1:$B$5661,0)),"",INDIRECT("'SorP'!$A$"&amp;MATCH($J1269,SorP!$B$1:$B$5661,0))))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2"/>
        <v/>
      </c>
      <c r="T1270" s="156" t="str">
        <f ca="1">IF(B1270="","",IF(ISERROR(MATCH($J1270,SorP!$B$1:$B$5661,0)),"",INDIRECT("'SorP'!$A$"&amp;MATCH($J1270,SorP!$B$1:$B$5661,0))))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IF(B1271="","",IF(ISERROR(MATCH($J1271,SorP!$B$1:$B$5661,0)),"",INDIRECT("'SorP'!$A$"&amp;MATCH($J1271,SorP!$B$1:$B$5661,0))))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IF(B1272="","",IF(ISERROR(MATCH($J1272,SorP!$B$1:$B$5661,0)),"",INDIRECT("'SorP'!$A$"&amp;MATCH($J1272,SorP!$B$1:$B$5661,0))))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IF(B1273="","",IF(ISERROR(MATCH($J1273,SorP!$B$1:$B$5661,0)),"",INDIRECT("'SorP'!$A$"&amp;MATCH($J1273,SorP!$B$1:$B$5661,0))))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ref="X1279:X1342" ca="1" si="63">IF(AND(C1279="Smelter not listed",OR(LEN(D1279)=0,LEN(E1279)=0)),1,0)</f>
        <v>0</v>
      </c>
      <c r="AB1279" s="171" t="str">
        <f t="shared" ref="AB1279:AB1342" si="64">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5">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3"/>
        <v>0</v>
      </c>
      <c r="AB1280" s="171" t="str">
        <f t="shared" si="64"/>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5"/>
        <v/>
      </c>
      <c r="T1281" s="156" t="str">
        <f ca="1">IF(B1281="","",IF(ISERROR(MATCH($J1281,SorP!$B$1:$B$5661,0)),"",INDIRECT("'SorP'!$A$"&amp;MATCH($J1281,SorP!$B$1:$B$5661,0))))</f>
        <v/>
      </c>
      <c r="U1281" s="169"/>
      <c r="V1281" s="170" t="e">
        <f>IF(C1281="",NA(),MATCH($B1281&amp;$C1281,'Smelter Look-up'!$J:$J,0))</f>
        <v>#N/A</v>
      </c>
      <c r="X1281" s="171">
        <f t="shared" ca="1" si="63"/>
        <v>0</v>
      </c>
      <c r="AB1281" s="171" t="str">
        <f t="shared" si="64"/>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5"/>
        <v/>
      </c>
      <c r="T1282" s="156" t="str">
        <f ca="1">IF(B1282="","",IF(ISERROR(MATCH($J1282,SorP!$B$1:$B$5661,0)),"",INDIRECT("'SorP'!$A$"&amp;MATCH($J1282,SorP!$B$1:$B$5661,0))))</f>
        <v/>
      </c>
      <c r="U1282" s="169"/>
      <c r="V1282" s="170" t="e">
        <f>IF(C1282="",NA(),MATCH($B1282&amp;$C1282,'Smelter Look-up'!$J:$J,0))</f>
        <v>#N/A</v>
      </c>
      <c r="X1282" s="171">
        <f t="shared" ca="1" si="63"/>
        <v>0</v>
      </c>
      <c r="AB1282" s="171" t="str">
        <f t="shared" si="64"/>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5"/>
        <v/>
      </c>
      <c r="T1283" s="156" t="str">
        <f ca="1">IF(B1283="","",IF(ISERROR(MATCH($J1283,SorP!$B$1:$B$5661,0)),"",INDIRECT("'SorP'!$A$"&amp;MATCH($J1283,SorP!$B$1:$B$5661,0))))</f>
        <v/>
      </c>
      <c r="U1283" s="169"/>
      <c r="V1283" s="170" t="e">
        <f>IF(C1283="",NA(),MATCH($B1283&amp;$C1283,'Smelter Look-up'!$J:$J,0))</f>
        <v>#N/A</v>
      </c>
      <c r="X1283" s="171">
        <f t="shared" ca="1" si="63"/>
        <v>0</v>
      </c>
      <c r="AB1283" s="171" t="str">
        <f t="shared" si="64"/>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5"/>
        <v/>
      </c>
      <c r="T1284" s="156" t="str">
        <f ca="1">IF(B1284="","",IF(ISERROR(MATCH($J1284,SorP!$B$1:$B$5661,0)),"",INDIRECT("'SorP'!$A$"&amp;MATCH($J1284,SorP!$B$1:$B$5661,0))))</f>
        <v/>
      </c>
      <c r="U1284" s="169"/>
      <c r="V1284" s="170" t="e">
        <f>IF(C1284="",NA(),MATCH($B1284&amp;$C1284,'Smelter Look-up'!$J:$J,0))</f>
        <v>#N/A</v>
      </c>
      <c r="X1284" s="171">
        <f t="shared" ca="1" si="63"/>
        <v>0</v>
      </c>
      <c r="AB1284" s="171" t="str">
        <f t="shared" si="64"/>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5"/>
        <v/>
      </c>
      <c r="T1285" s="156" t="str">
        <f ca="1">IF(B1285="","",IF(ISERROR(MATCH($J1285,SorP!$B$1:$B$5661,0)),"",INDIRECT("'SorP'!$A$"&amp;MATCH($J1285,SorP!$B$1:$B$5661,0))))</f>
        <v/>
      </c>
      <c r="U1285" s="169"/>
      <c r="V1285" s="170" t="e">
        <f>IF(C1285="",NA(),MATCH($B1285&amp;$C1285,'Smelter Look-up'!$J:$J,0))</f>
        <v>#N/A</v>
      </c>
      <c r="X1285" s="171">
        <f t="shared" ca="1" si="63"/>
        <v>0</v>
      </c>
      <c r="AB1285" s="171" t="str">
        <f t="shared" si="64"/>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5"/>
        <v/>
      </c>
      <c r="T1286" s="156" t="str">
        <f ca="1">IF(B1286="","",IF(ISERROR(MATCH($J1286,SorP!$B$1:$B$5661,0)),"",INDIRECT("'SorP'!$A$"&amp;MATCH($J1286,SorP!$B$1:$B$5661,0))))</f>
        <v/>
      </c>
      <c r="U1286" s="169"/>
      <c r="V1286" s="170" t="e">
        <f>IF(C1286="",NA(),MATCH($B1286&amp;$C1286,'Smelter Look-up'!$J:$J,0))</f>
        <v>#N/A</v>
      </c>
      <c r="X1286" s="171">
        <f t="shared" ca="1" si="63"/>
        <v>0</v>
      </c>
      <c r="AB1286" s="171" t="str">
        <f t="shared" si="64"/>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5"/>
        <v/>
      </c>
      <c r="T1287" s="156" t="str">
        <f ca="1">IF(B1287="","",IF(ISERROR(MATCH($J1287,SorP!$B$1:$B$5661,0)),"",INDIRECT("'SorP'!$A$"&amp;MATCH($J1287,SorP!$B$1:$B$5661,0))))</f>
        <v/>
      </c>
      <c r="U1287" s="169"/>
      <c r="V1287" s="170" t="e">
        <f>IF(C1287="",NA(),MATCH($B1287&amp;$C1287,'Smelter Look-up'!$J:$J,0))</f>
        <v>#N/A</v>
      </c>
      <c r="X1287" s="171">
        <f t="shared" ca="1" si="63"/>
        <v>0</v>
      </c>
      <c r="AB1287" s="171" t="str">
        <f t="shared" si="64"/>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5"/>
        <v/>
      </c>
      <c r="T1288" s="156" t="str">
        <f ca="1">IF(B1288="","",IF(ISERROR(MATCH($J1288,SorP!$B$1:$B$5661,0)),"",INDIRECT("'SorP'!$A$"&amp;MATCH($J1288,SorP!$B$1:$B$5661,0))))</f>
        <v/>
      </c>
      <c r="U1288" s="169"/>
      <c r="V1288" s="170" t="e">
        <f>IF(C1288="",NA(),MATCH($B1288&amp;$C1288,'Smelter Look-up'!$J:$J,0))</f>
        <v>#N/A</v>
      </c>
      <c r="X1288" s="171">
        <f t="shared" ca="1" si="63"/>
        <v>0</v>
      </c>
      <c r="AB1288" s="171" t="str">
        <f t="shared" si="64"/>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5"/>
        <v/>
      </c>
      <c r="T1289" s="156" t="str">
        <f ca="1">IF(B1289="","",IF(ISERROR(MATCH($J1289,SorP!$B$1:$B$5661,0)),"",INDIRECT("'SorP'!$A$"&amp;MATCH($J1289,SorP!$B$1:$B$5661,0))))</f>
        <v/>
      </c>
      <c r="U1289" s="169"/>
      <c r="V1289" s="170" t="e">
        <f>IF(C1289="",NA(),MATCH($B1289&amp;$C1289,'Smelter Look-up'!$J:$J,0))</f>
        <v>#N/A</v>
      </c>
      <c r="X1289" s="171">
        <f t="shared" ca="1" si="63"/>
        <v>0</v>
      </c>
      <c r="AB1289" s="171" t="str">
        <f t="shared" si="64"/>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5"/>
        <v/>
      </c>
      <c r="T1290" s="156" t="str">
        <f ca="1">IF(B1290="","",IF(ISERROR(MATCH($J1290,SorP!$B$1:$B$5661,0)),"",INDIRECT("'SorP'!$A$"&amp;MATCH($J1290,SorP!$B$1:$B$5661,0))))</f>
        <v/>
      </c>
      <c r="U1290" s="169"/>
      <c r="V1290" s="170" t="e">
        <f>IF(C1290="",NA(),MATCH($B1290&amp;$C1290,'Smelter Look-up'!$J:$J,0))</f>
        <v>#N/A</v>
      </c>
      <c r="X1290" s="171">
        <f t="shared" ca="1" si="63"/>
        <v>0</v>
      </c>
      <c r="AB1290" s="171" t="str">
        <f t="shared" si="64"/>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5"/>
        <v/>
      </c>
      <c r="T1291" s="156" t="str">
        <f ca="1">IF(B1291="","",IF(ISERROR(MATCH($J1291,SorP!$B$1:$B$5661,0)),"",INDIRECT("'SorP'!$A$"&amp;MATCH($J1291,SorP!$B$1:$B$5661,0))))</f>
        <v/>
      </c>
      <c r="U1291" s="169"/>
      <c r="V1291" s="170" t="e">
        <f>IF(C1291="",NA(),MATCH($B1291&amp;$C1291,'Smelter Look-up'!$J:$J,0))</f>
        <v>#N/A</v>
      </c>
      <c r="X1291" s="171">
        <f t="shared" ca="1" si="63"/>
        <v>0</v>
      </c>
      <c r="AB1291" s="171" t="str">
        <f t="shared" si="64"/>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5"/>
        <v/>
      </c>
      <c r="T1292" s="156" t="str">
        <f ca="1">IF(B1292="","",IF(ISERROR(MATCH($J1292,SorP!$B$1:$B$5661,0)),"",INDIRECT("'SorP'!$A$"&amp;MATCH($J1292,SorP!$B$1:$B$5661,0))))</f>
        <v/>
      </c>
      <c r="U1292" s="169"/>
      <c r="V1292" s="170" t="e">
        <f>IF(C1292="",NA(),MATCH($B1292&amp;$C1292,'Smelter Look-up'!$J:$J,0))</f>
        <v>#N/A</v>
      </c>
      <c r="X1292" s="171">
        <f t="shared" ca="1" si="63"/>
        <v>0</v>
      </c>
      <c r="AB1292" s="171" t="str">
        <f t="shared" si="64"/>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5"/>
        <v/>
      </c>
      <c r="T1293" s="156" t="str">
        <f ca="1">IF(B1293="","",IF(ISERROR(MATCH($J1293,SorP!$B$1:$B$5661,0)),"",INDIRECT("'SorP'!$A$"&amp;MATCH($J1293,SorP!$B$1:$B$5661,0))))</f>
        <v/>
      </c>
      <c r="U1293" s="169"/>
      <c r="V1293" s="170" t="e">
        <f>IF(C1293="",NA(),MATCH($B1293&amp;$C1293,'Smelter Look-up'!$J:$J,0))</f>
        <v>#N/A</v>
      </c>
      <c r="X1293" s="171">
        <f t="shared" ca="1" si="63"/>
        <v>0</v>
      </c>
      <c r="AB1293" s="171" t="str">
        <f t="shared" si="64"/>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5"/>
        <v/>
      </c>
      <c r="T1294" s="156" t="str">
        <f ca="1">IF(B1294="","",IF(ISERROR(MATCH($J1294,SorP!$B$1:$B$5661,0)),"",INDIRECT("'SorP'!$A$"&amp;MATCH($J1294,SorP!$B$1:$B$5661,0))))</f>
        <v/>
      </c>
      <c r="U1294" s="169"/>
      <c r="V1294" s="170" t="e">
        <f>IF(C1294="",NA(),MATCH($B1294&amp;$C1294,'Smelter Look-up'!$J:$J,0))</f>
        <v>#N/A</v>
      </c>
      <c r="X1294" s="171">
        <f t="shared" ca="1" si="63"/>
        <v>0</v>
      </c>
      <c r="AB1294" s="171" t="str">
        <f t="shared" si="64"/>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5"/>
        <v/>
      </c>
      <c r="T1295" s="156" t="str">
        <f ca="1">IF(B1295="","",IF(ISERROR(MATCH($J1295,SorP!$B$1:$B$5661,0)),"",INDIRECT("'SorP'!$A$"&amp;MATCH($J1295,SorP!$B$1:$B$5661,0))))</f>
        <v/>
      </c>
      <c r="U1295" s="169"/>
      <c r="V1295" s="170" t="e">
        <f>IF(C1295="",NA(),MATCH($B1295&amp;$C1295,'Smelter Look-up'!$J:$J,0))</f>
        <v>#N/A</v>
      </c>
      <c r="X1295" s="171">
        <f t="shared" ca="1" si="63"/>
        <v>0</v>
      </c>
      <c r="AB1295" s="171" t="str">
        <f t="shared" si="64"/>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5"/>
        <v/>
      </c>
      <c r="T1296" s="156" t="str">
        <f ca="1">IF(B1296="","",IF(ISERROR(MATCH($J1296,SorP!$B$1:$B$5661,0)),"",INDIRECT("'SorP'!$A$"&amp;MATCH($J1296,SorP!$B$1:$B$5661,0))))</f>
        <v/>
      </c>
      <c r="U1296" s="169"/>
      <c r="V1296" s="170" t="e">
        <f>IF(C1296="",NA(),MATCH($B1296&amp;$C1296,'Smelter Look-up'!$J:$J,0))</f>
        <v>#N/A</v>
      </c>
      <c r="X1296" s="171">
        <f t="shared" ca="1" si="63"/>
        <v>0</v>
      </c>
      <c r="AB1296" s="171" t="str">
        <f t="shared" si="64"/>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5"/>
        <v/>
      </c>
      <c r="T1297" s="156" t="str">
        <f ca="1">IF(B1297="","",IF(ISERROR(MATCH($J1297,SorP!$B$1:$B$5661,0)),"",INDIRECT("'SorP'!$A$"&amp;MATCH($J1297,SorP!$B$1:$B$5661,0))))</f>
        <v/>
      </c>
      <c r="U1297" s="169"/>
      <c r="V1297" s="170" t="e">
        <f>IF(C1297="",NA(),MATCH($B1297&amp;$C1297,'Smelter Look-up'!$J:$J,0))</f>
        <v>#N/A</v>
      </c>
      <c r="X1297" s="171">
        <f t="shared" ca="1" si="63"/>
        <v>0</v>
      </c>
      <c r="AB1297" s="171" t="str">
        <f t="shared" si="64"/>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5"/>
        <v/>
      </c>
      <c r="T1298" s="156" t="str">
        <f ca="1">IF(B1298="","",IF(ISERROR(MATCH($J1298,SorP!$B$1:$B$5661,0)),"",INDIRECT("'SorP'!$A$"&amp;MATCH($J1298,SorP!$B$1:$B$5661,0))))</f>
        <v/>
      </c>
      <c r="U1298" s="169"/>
      <c r="V1298" s="170" t="e">
        <f>IF(C1298="",NA(),MATCH($B1298&amp;$C1298,'Smelter Look-up'!$J:$J,0))</f>
        <v>#N/A</v>
      </c>
      <c r="X1298" s="171">
        <f t="shared" ca="1" si="63"/>
        <v>0</v>
      </c>
      <c r="AB1298" s="171" t="str">
        <f t="shared" si="64"/>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5"/>
        <v/>
      </c>
      <c r="T1299" s="156" t="str">
        <f ca="1">IF(B1299="","",IF(ISERROR(MATCH($J1299,SorP!$B$1:$B$5661,0)),"",INDIRECT("'SorP'!$A$"&amp;MATCH($J1299,SorP!$B$1:$B$5661,0))))</f>
        <v/>
      </c>
      <c r="U1299" s="169"/>
      <c r="V1299" s="170" t="e">
        <f>IF(C1299="",NA(),MATCH($B1299&amp;$C1299,'Smelter Look-up'!$J:$J,0))</f>
        <v>#N/A</v>
      </c>
      <c r="X1299" s="171">
        <f t="shared" ca="1" si="63"/>
        <v>0</v>
      </c>
      <c r="AB1299" s="171" t="str">
        <f t="shared" si="64"/>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5"/>
        <v/>
      </c>
      <c r="T1300" s="156" t="str">
        <f ca="1">IF(B1300="","",IF(ISERROR(MATCH($J1300,SorP!$B$1:$B$5661,0)),"",INDIRECT("'SorP'!$A$"&amp;MATCH($J1300,SorP!$B$1:$B$5661,0))))</f>
        <v/>
      </c>
      <c r="U1300" s="169"/>
      <c r="V1300" s="170" t="e">
        <f>IF(C1300="",NA(),MATCH($B1300&amp;$C1300,'Smelter Look-up'!$J:$J,0))</f>
        <v>#N/A</v>
      </c>
      <c r="X1300" s="171">
        <f t="shared" ca="1" si="63"/>
        <v>0</v>
      </c>
      <c r="AB1300" s="171" t="str">
        <f t="shared" si="64"/>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5"/>
        <v/>
      </c>
      <c r="T1301" s="156" t="str">
        <f ca="1">IF(B1301="","",IF(ISERROR(MATCH($J1301,SorP!$B$1:$B$5661,0)),"",INDIRECT("'SorP'!$A$"&amp;MATCH($J1301,SorP!$B$1:$B$5661,0))))</f>
        <v/>
      </c>
      <c r="U1301" s="169"/>
      <c r="V1301" s="170" t="e">
        <f>IF(C1301="",NA(),MATCH($B1301&amp;$C1301,'Smelter Look-up'!$J:$J,0))</f>
        <v>#N/A</v>
      </c>
      <c r="X1301" s="171">
        <f t="shared" ca="1" si="63"/>
        <v>0</v>
      </c>
      <c r="AB1301" s="171" t="str">
        <f t="shared" si="64"/>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5"/>
        <v/>
      </c>
      <c r="T1302" s="156" t="str">
        <f ca="1">IF(B1302="","",IF(ISERROR(MATCH($J1302,SorP!$B$1:$B$5661,0)),"",INDIRECT("'SorP'!$A$"&amp;MATCH($J1302,SorP!$B$1:$B$5661,0))))</f>
        <v/>
      </c>
      <c r="U1302" s="169"/>
      <c r="V1302" s="170" t="e">
        <f>IF(C1302="",NA(),MATCH($B1302&amp;$C1302,'Smelter Look-up'!$J:$J,0))</f>
        <v>#N/A</v>
      </c>
      <c r="X1302" s="171">
        <f t="shared" ca="1" si="63"/>
        <v>0</v>
      </c>
      <c r="AB1302" s="171" t="str">
        <f t="shared" si="64"/>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5"/>
        <v/>
      </c>
      <c r="T1303" s="156" t="str">
        <f ca="1">IF(B1303="","",IF(ISERROR(MATCH($J1303,SorP!$B$1:$B$5661,0)),"",INDIRECT("'SorP'!$A$"&amp;MATCH($J1303,SorP!$B$1:$B$5661,0))))</f>
        <v/>
      </c>
      <c r="U1303" s="169"/>
      <c r="V1303" s="170" t="e">
        <f>IF(C1303="",NA(),MATCH($B1303&amp;$C1303,'Smelter Look-up'!$J:$J,0))</f>
        <v>#N/A</v>
      </c>
      <c r="X1303" s="171">
        <f t="shared" ca="1" si="63"/>
        <v>0</v>
      </c>
      <c r="AB1303" s="171" t="str">
        <f t="shared" si="64"/>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5"/>
        <v/>
      </c>
      <c r="T1304" s="156" t="str">
        <f ca="1">IF(B1304="","",IF(ISERROR(MATCH($J1304,SorP!$B$1:$B$5661,0)),"",INDIRECT("'SorP'!$A$"&amp;MATCH($J1304,SorP!$B$1:$B$5661,0))))</f>
        <v/>
      </c>
      <c r="U1304" s="169"/>
      <c r="V1304" s="170" t="e">
        <f>IF(C1304="",NA(),MATCH($B1304&amp;$C1304,'Smelter Look-up'!$J:$J,0))</f>
        <v>#N/A</v>
      </c>
      <c r="X1304" s="171">
        <f t="shared" ca="1" si="63"/>
        <v>0</v>
      </c>
      <c r="AB1304" s="171" t="str">
        <f t="shared" si="64"/>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5"/>
        <v/>
      </c>
      <c r="T1305" s="156" t="str">
        <f ca="1">IF(B1305="","",IF(ISERROR(MATCH($J1305,SorP!$B$1:$B$5661,0)),"",INDIRECT("'SorP'!$A$"&amp;MATCH($J1305,SorP!$B$1:$B$5661,0))))</f>
        <v/>
      </c>
      <c r="U1305" s="169"/>
      <c r="V1305" s="170" t="e">
        <f>IF(C1305="",NA(),MATCH($B1305&amp;$C1305,'Smelter Look-up'!$J:$J,0))</f>
        <v>#N/A</v>
      </c>
      <c r="X1305" s="171">
        <f t="shared" ca="1" si="63"/>
        <v>0</v>
      </c>
      <c r="AB1305" s="171" t="str">
        <f t="shared" si="64"/>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5"/>
        <v/>
      </c>
      <c r="T1306" s="156" t="str">
        <f ca="1">IF(B1306="","",IF(ISERROR(MATCH($J1306,SorP!$B$1:$B$5661,0)),"",INDIRECT("'SorP'!$A$"&amp;MATCH($J1306,SorP!$B$1:$B$5661,0))))</f>
        <v/>
      </c>
      <c r="U1306" s="169"/>
      <c r="V1306" s="170" t="e">
        <f>IF(C1306="",NA(),MATCH($B1306&amp;$C1306,'Smelter Look-up'!$J:$J,0))</f>
        <v>#N/A</v>
      </c>
      <c r="X1306" s="171">
        <f t="shared" ca="1" si="63"/>
        <v>0</v>
      </c>
      <c r="AB1306" s="171" t="str">
        <f t="shared" si="64"/>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5"/>
        <v/>
      </c>
      <c r="T1307" s="156" t="str">
        <f ca="1">IF(B1307="","",IF(ISERROR(MATCH($J1307,SorP!$B$1:$B$5661,0)),"",INDIRECT("'SorP'!$A$"&amp;MATCH($J1307,SorP!$B$1:$B$5661,0))))</f>
        <v/>
      </c>
      <c r="U1307" s="169"/>
      <c r="V1307" s="170" t="e">
        <f>IF(C1307="",NA(),MATCH($B1307&amp;$C1307,'Smelter Look-up'!$J:$J,0))</f>
        <v>#N/A</v>
      </c>
      <c r="X1307" s="171">
        <f t="shared" ca="1" si="63"/>
        <v>0</v>
      </c>
      <c r="AB1307" s="171" t="str">
        <f t="shared" si="64"/>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5"/>
        <v/>
      </c>
      <c r="T1308" s="156" t="str">
        <f ca="1">IF(B1308="","",IF(ISERROR(MATCH($J1308,SorP!$B$1:$B$5661,0)),"",INDIRECT("'SorP'!$A$"&amp;MATCH($J1308,SorP!$B$1:$B$5661,0))))</f>
        <v/>
      </c>
      <c r="U1308" s="169"/>
      <c r="V1308" s="170" t="e">
        <f>IF(C1308="",NA(),MATCH($B1308&amp;$C1308,'Smelter Look-up'!$J:$J,0))</f>
        <v>#N/A</v>
      </c>
      <c r="X1308" s="171">
        <f t="shared" ca="1" si="63"/>
        <v>0</v>
      </c>
      <c r="AB1308" s="171" t="str">
        <f t="shared" si="64"/>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5"/>
        <v/>
      </c>
      <c r="T1309" s="156" t="str">
        <f ca="1">IF(B1309="","",IF(ISERROR(MATCH($J1309,SorP!$B$1:$B$5661,0)),"",INDIRECT("'SorP'!$A$"&amp;MATCH($J1309,SorP!$B$1:$B$5661,0))))</f>
        <v/>
      </c>
      <c r="U1309" s="169"/>
      <c r="V1309" s="170" t="e">
        <f>IF(C1309="",NA(),MATCH($B1309&amp;$C1309,'Smelter Look-up'!$J:$J,0))</f>
        <v>#N/A</v>
      </c>
      <c r="X1309" s="171">
        <f t="shared" ca="1" si="63"/>
        <v>0</v>
      </c>
      <c r="AB1309" s="171" t="str">
        <f t="shared" si="64"/>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5"/>
        <v/>
      </c>
      <c r="T1310" s="156" t="str">
        <f ca="1">IF(B1310="","",IF(ISERROR(MATCH($J1310,SorP!$B$1:$B$5661,0)),"",INDIRECT("'SorP'!$A$"&amp;MATCH($J1310,SorP!$B$1:$B$5661,0))))</f>
        <v/>
      </c>
      <c r="U1310" s="169"/>
      <c r="V1310" s="170" t="e">
        <f>IF(C1310="",NA(),MATCH($B1310&amp;$C1310,'Smelter Look-up'!$J:$J,0))</f>
        <v>#N/A</v>
      </c>
      <c r="X1310" s="171">
        <f t="shared" ca="1" si="63"/>
        <v>0</v>
      </c>
      <c r="AB1310" s="171" t="str">
        <f t="shared" si="64"/>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5"/>
        <v/>
      </c>
      <c r="T1311" s="156" t="str">
        <f ca="1">IF(B1311="","",IF(ISERROR(MATCH($J1311,SorP!$B$1:$B$5661,0)),"",INDIRECT("'SorP'!$A$"&amp;MATCH($J1311,SorP!$B$1:$B$5661,0))))</f>
        <v/>
      </c>
      <c r="U1311" s="169"/>
      <c r="V1311" s="170" t="e">
        <f>IF(C1311="",NA(),MATCH($B1311&amp;$C1311,'Smelter Look-up'!$J:$J,0))</f>
        <v>#N/A</v>
      </c>
      <c r="X1311" s="171">
        <f t="shared" ca="1" si="63"/>
        <v>0</v>
      </c>
      <c r="AB1311" s="171" t="str">
        <f t="shared" si="64"/>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5"/>
        <v/>
      </c>
      <c r="T1312" s="156" t="str">
        <f ca="1">IF(B1312="","",IF(ISERROR(MATCH($J1312,SorP!$B$1:$B$5661,0)),"",INDIRECT("'SorP'!$A$"&amp;MATCH($J1312,SorP!$B$1:$B$5661,0))))</f>
        <v/>
      </c>
      <c r="U1312" s="169"/>
      <c r="V1312" s="170" t="e">
        <f>IF(C1312="",NA(),MATCH($B1312&amp;$C1312,'Smelter Look-up'!$J:$J,0))</f>
        <v>#N/A</v>
      </c>
      <c r="X1312" s="171">
        <f t="shared" ca="1" si="63"/>
        <v>0</v>
      </c>
      <c r="AB1312" s="171" t="str">
        <f t="shared" si="64"/>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5"/>
        <v/>
      </c>
      <c r="T1313" s="156" t="str">
        <f ca="1">IF(B1313="","",IF(ISERROR(MATCH($J1313,SorP!$B$1:$B$5661,0)),"",INDIRECT("'SorP'!$A$"&amp;MATCH($J1313,SorP!$B$1:$B$5661,0))))</f>
        <v/>
      </c>
      <c r="U1313" s="169"/>
      <c r="V1313" s="170" t="e">
        <f>IF(C1313="",NA(),MATCH($B1313&amp;$C1313,'Smelter Look-up'!$J:$J,0))</f>
        <v>#N/A</v>
      </c>
      <c r="X1313" s="171">
        <f t="shared" ca="1" si="63"/>
        <v>0</v>
      </c>
      <c r="AB1313" s="171" t="str">
        <f t="shared" si="64"/>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5"/>
        <v/>
      </c>
      <c r="T1314" s="156" t="str">
        <f ca="1">IF(B1314="","",IF(ISERROR(MATCH($J1314,SorP!$B$1:$B$5661,0)),"",INDIRECT("'SorP'!$A$"&amp;MATCH($J1314,SorP!$B$1:$B$5661,0))))</f>
        <v/>
      </c>
      <c r="U1314" s="169"/>
      <c r="V1314" s="170" t="e">
        <f>IF(C1314="",NA(),MATCH($B1314&amp;$C1314,'Smelter Look-up'!$J:$J,0))</f>
        <v>#N/A</v>
      </c>
      <c r="X1314" s="171">
        <f t="shared" ca="1" si="63"/>
        <v>0</v>
      </c>
      <c r="AB1314" s="171" t="str">
        <f t="shared" si="64"/>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5"/>
        <v/>
      </c>
      <c r="T1315" s="156" t="str">
        <f ca="1">IF(B1315="","",IF(ISERROR(MATCH($J1315,SorP!$B$1:$B$5661,0)),"",INDIRECT("'SorP'!$A$"&amp;MATCH($J1315,SorP!$B$1:$B$5661,0))))</f>
        <v/>
      </c>
      <c r="U1315" s="169"/>
      <c r="V1315" s="170" t="e">
        <f>IF(C1315="",NA(),MATCH($B1315&amp;$C1315,'Smelter Look-up'!$J:$J,0))</f>
        <v>#N/A</v>
      </c>
      <c r="X1315" s="171">
        <f t="shared" ca="1" si="63"/>
        <v>0</v>
      </c>
      <c r="AB1315" s="171" t="str">
        <f t="shared" si="64"/>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5"/>
        <v/>
      </c>
      <c r="T1316" s="156" t="str">
        <f ca="1">IF(B1316="","",IF(ISERROR(MATCH($J1316,SorP!$B$1:$B$5661,0)),"",INDIRECT("'SorP'!$A$"&amp;MATCH($J1316,SorP!$B$1:$B$5661,0))))</f>
        <v/>
      </c>
      <c r="U1316" s="169"/>
      <c r="V1316" s="170" t="e">
        <f>IF(C1316="",NA(),MATCH($B1316&amp;$C1316,'Smelter Look-up'!$J:$J,0))</f>
        <v>#N/A</v>
      </c>
      <c r="X1316" s="171">
        <f t="shared" ca="1" si="63"/>
        <v>0</v>
      </c>
      <c r="AB1316" s="171" t="str">
        <f t="shared" si="64"/>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5"/>
        <v/>
      </c>
      <c r="T1317" s="156" t="str">
        <f ca="1">IF(B1317="","",IF(ISERROR(MATCH($J1317,SorP!$B$1:$B$5661,0)),"",INDIRECT("'SorP'!$A$"&amp;MATCH($J1317,SorP!$B$1:$B$5661,0))))</f>
        <v/>
      </c>
      <c r="U1317" s="169"/>
      <c r="V1317" s="170" t="e">
        <f>IF(C1317="",NA(),MATCH($B1317&amp;$C1317,'Smelter Look-up'!$J:$J,0))</f>
        <v>#N/A</v>
      </c>
      <c r="X1317" s="171">
        <f t="shared" ca="1" si="63"/>
        <v>0</v>
      </c>
      <c r="AB1317" s="171" t="str">
        <f t="shared" si="64"/>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5"/>
        <v/>
      </c>
      <c r="T1318" s="156" t="str">
        <f ca="1">IF(B1318="","",IF(ISERROR(MATCH($J1318,SorP!$B$1:$B$5661,0)),"",INDIRECT("'SorP'!$A$"&amp;MATCH($J1318,SorP!$B$1:$B$5661,0))))</f>
        <v/>
      </c>
      <c r="U1318" s="169"/>
      <c r="V1318" s="170" t="e">
        <f>IF(C1318="",NA(),MATCH($B1318&amp;$C1318,'Smelter Look-up'!$J:$J,0))</f>
        <v>#N/A</v>
      </c>
      <c r="X1318" s="171">
        <f t="shared" ca="1" si="63"/>
        <v>0</v>
      </c>
      <c r="AB1318" s="171" t="str">
        <f t="shared" si="64"/>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5"/>
        <v/>
      </c>
      <c r="T1319" s="156" t="str">
        <f ca="1">IF(B1319="","",IF(ISERROR(MATCH($J1319,SorP!$B$1:$B$5661,0)),"",INDIRECT("'SorP'!$A$"&amp;MATCH($J1319,SorP!$B$1:$B$5661,0))))</f>
        <v/>
      </c>
      <c r="U1319" s="169"/>
      <c r="V1319" s="170" t="e">
        <f>IF(C1319="",NA(),MATCH($B1319&amp;$C1319,'Smelter Look-up'!$J:$J,0))</f>
        <v>#N/A</v>
      </c>
      <c r="X1319" s="171">
        <f t="shared" ca="1" si="63"/>
        <v>0</v>
      </c>
      <c r="AB1319" s="171" t="str">
        <f t="shared" si="64"/>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5"/>
        <v/>
      </c>
      <c r="T1320" s="156" t="str">
        <f ca="1">IF(B1320="","",IF(ISERROR(MATCH($J1320,SorP!$B$1:$B$5661,0)),"",INDIRECT("'SorP'!$A$"&amp;MATCH($J1320,SorP!$B$1:$B$5661,0))))</f>
        <v/>
      </c>
      <c r="U1320" s="169"/>
      <c r="V1320" s="170" t="e">
        <f>IF(C1320="",NA(),MATCH($B1320&amp;$C1320,'Smelter Look-up'!$J:$J,0))</f>
        <v>#N/A</v>
      </c>
      <c r="X1320" s="171">
        <f t="shared" ca="1" si="63"/>
        <v>0</v>
      </c>
      <c r="AB1320" s="171" t="str">
        <f t="shared" si="64"/>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5"/>
        <v/>
      </c>
      <c r="T1321" s="156" t="str">
        <f ca="1">IF(B1321="","",IF(ISERROR(MATCH($J1321,SorP!$B$1:$B$5661,0)),"",INDIRECT("'SorP'!$A$"&amp;MATCH($J1321,SorP!$B$1:$B$5661,0))))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5"/>
        <v/>
      </c>
      <c r="T1322" s="156" t="str">
        <f ca="1">IF(B1322="","",IF(ISERROR(MATCH($J1322,SorP!$B$1:$B$5661,0)),"",INDIRECT("'SorP'!$A$"&amp;MATCH($J1322,SorP!$B$1:$B$5661,0))))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5"/>
        <v/>
      </c>
      <c r="T1323" s="156" t="str">
        <f ca="1">IF(B1323="","",IF(ISERROR(MATCH($J1323,SorP!$B$1:$B$5661,0)),"",INDIRECT("'SorP'!$A$"&amp;MATCH($J1323,SorP!$B$1:$B$5661,0))))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5"/>
        <v/>
      </c>
      <c r="T1324" s="156" t="str">
        <f ca="1">IF(B1324="","",IF(ISERROR(MATCH($J1324,SorP!$B$1:$B$5661,0)),"",INDIRECT("'SorP'!$A$"&amp;MATCH($J1324,SorP!$B$1:$B$5661,0))))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5"/>
        <v/>
      </c>
      <c r="T1325" s="156" t="str">
        <f ca="1">IF(B1325="","",IF(ISERROR(MATCH($J1325,SorP!$B$1:$B$5661,0)),"",INDIRECT("'SorP'!$A$"&amp;MATCH($J1325,SorP!$B$1:$B$5661,0))))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5"/>
        <v/>
      </c>
      <c r="T1326" s="156" t="str">
        <f ca="1">IF(B1326="","",IF(ISERROR(MATCH($J1326,SorP!$B$1:$B$5661,0)),"",INDIRECT("'SorP'!$A$"&amp;MATCH($J1326,SorP!$B$1:$B$5661,0))))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5"/>
        <v/>
      </c>
      <c r="T1327" s="156" t="str">
        <f ca="1">IF(B1327="","",IF(ISERROR(MATCH($J1327,SorP!$B$1:$B$5661,0)),"",INDIRECT("'SorP'!$A$"&amp;MATCH($J1327,SorP!$B$1:$B$5661,0))))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5"/>
        <v/>
      </c>
      <c r="T1328" s="156" t="str">
        <f ca="1">IF(B1328="","",IF(ISERROR(MATCH($J1328,SorP!$B$1:$B$5661,0)),"",INDIRECT("'SorP'!$A$"&amp;MATCH($J1328,SorP!$B$1:$B$5661,0))))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5"/>
        <v/>
      </c>
      <c r="T1329" s="156" t="str">
        <f ca="1">IF(B1329="","",IF(ISERROR(MATCH($J1329,SorP!$B$1:$B$5661,0)),"",INDIRECT("'SorP'!$A$"&amp;MATCH($J1329,SorP!$B$1:$B$5661,0))))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5"/>
        <v/>
      </c>
      <c r="T1330" s="156" t="str">
        <f ca="1">IF(B1330="","",IF(ISERROR(MATCH($J1330,SorP!$B$1:$B$5661,0)),"",INDIRECT("'SorP'!$A$"&amp;MATCH($J1330,SorP!$B$1:$B$5661,0))))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5"/>
        <v/>
      </c>
      <c r="T1331" s="156" t="str">
        <f ca="1">IF(B1331="","",IF(ISERROR(MATCH($J1331,SorP!$B$1:$B$5661,0)),"",INDIRECT("'SorP'!$A$"&amp;MATCH($J1331,SorP!$B$1:$B$5661,0))))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5"/>
        <v/>
      </c>
      <c r="T1332" s="156" t="str">
        <f ca="1">IF(B1332="","",IF(ISERROR(MATCH($J1332,SorP!$B$1:$B$5661,0)),"",INDIRECT("'SorP'!$A$"&amp;MATCH($J1332,SorP!$B$1:$B$5661,0))))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5"/>
        <v/>
      </c>
      <c r="T1333" s="156" t="str">
        <f ca="1">IF(B1333="","",IF(ISERROR(MATCH($J1333,SorP!$B$1:$B$5661,0)),"",INDIRECT("'SorP'!$A$"&amp;MATCH($J1333,SorP!$B$1:$B$5661,0))))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5"/>
        <v/>
      </c>
      <c r="T1334" s="156" t="str">
        <f ca="1">IF(B1334="","",IF(ISERROR(MATCH($J1334,SorP!$B$1:$B$5661,0)),"",INDIRECT("'SorP'!$A$"&amp;MATCH($J1334,SorP!$B$1:$B$5661,0))))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IF(B1335="","",IF(ISERROR(MATCH($J1335,SorP!$B$1:$B$5661,0)),"",INDIRECT("'SorP'!$A$"&amp;MATCH($J1335,SorP!$B$1:$B$5661,0))))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IF(B1336="","",IF(ISERROR(MATCH($J1336,SorP!$B$1:$B$5661,0)),"",INDIRECT("'SorP'!$A$"&amp;MATCH($J1336,SorP!$B$1:$B$5661,0))))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IF(B1337="","",IF(ISERROR(MATCH($J1337,SorP!$B$1:$B$5661,0)),"",INDIRECT("'SorP'!$A$"&amp;MATCH($J1337,SorP!$B$1:$B$5661,0))))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ref="X1343:X1406" ca="1" si="66">IF(AND(C1343="Smelter not listed",OR(LEN(D1343)=0,LEN(E1343)=0)),1,0)</f>
        <v>0</v>
      </c>
      <c r="AB1343" s="171" t="str">
        <f t="shared" ref="AB1343:AB1406" si="67">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8">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6"/>
        <v>0</v>
      </c>
      <c r="AB1344" s="171" t="str">
        <f t="shared" si="67"/>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8"/>
        <v/>
      </c>
      <c r="T1345" s="156" t="str">
        <f ca="1">IF(B1345="","",IF(ISERROR(MATCH($J1345,SorP!$B$1:$B$5661,0)),"",INDIRECT("'SorP'!$A$"&amp;MATCH($J1345,SorP!$B$1:$B$5661,0))))</f>
        <v/>
      </c>
      <c r="U1345" s="169"/>
      <c r="V1345" s="170" t="e">
        <f>IF(C1345="",NA(),MATCH($B1345&amp;$C1345,'Smelter Look-up'!$J:$J,0))</f>
        <v>#N/A</v>
      </c>
      <c r="X1345" s="171">
        <f t="shared" ca="1" si="66"/>
        <v>0</v>
      </c>
      <c r="AB1345" s="171" t="str">
        <f t="shared" si="67"/>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8"/>
        <v/>
      </c>
      <c r="T1346" s="156" t="str">
        <f ca="1">IF(B1346="","",IF(ISERROR(MATCH($J1346,SorP!$B$1:$B$5661,0)),"",INDIRECT("'SorP'!$A$"&amp;MATCH($J1346,SorP!$B$1:$B$5661,0))))</f>
        <v/>
      </c>
      <c r="U1346" s="169"/>
      <c r="V1346" s="170" t="e">
        <f>IF(C1346="",NA(),MATCH($B1346&amp;$C1346,'Smelter Look-up'!$J:$J,0))</f>
        <v>#N/A</v>
      </c>
      <c r="X1346" s="171">
        <f t="shared" ca="1" si="66"/>
        <v>0</v>
      </c>
      <c r="AB1346" s="171" t="str">
        <f t="shared" si="67"/>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8"/>
        <v/>
      </c>
      <c r="T1347" s="156" t="str">
        <f ca="1">IF(B1347="","",IF(ISERROR(MATCH($J1347,SorP!$B$1:$B$5661,0)),"",INDIRECT("'SorP'!$A$"&amp;MATCH($J1347,SorP!$B$1:$B$5661,0))))</f>
        <v/>
      </c>
      <c r="U1347" s="169"/>
      <c r="V1347" s="170" t="e">
        <f>IF(C1347="",NA(),MATCH($B1347&amp;$C1347,'Smelter Look-up'!$J:$J,0))</f>
        <v>#N/A</v>
      </c>
      <c r="X1347" s="171">
        <f t="shared" ca="1" si="66"/>
        <v>0</v>
      </c>
      <c r="AB1347" s="171" t="str">
        <f t="shared" si="67"/>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8"/>
        <v/>
      </c>
      <c r="T1348" s="156" t="str">
        <f ca="1">IF(B1348="","",IF(ISERROR(MATCH($J1348,SorP!$B$1:$B$5661,0)),"",INDIRECT("'SorP'!$A$"&amp;MATCH($J1348,SorP!$B$1:$B$5661,0))))</f>
        <v/>
      </c>
      <c r="U1348" s="169"/>
      <c r="V1348" s="170" t="e">
        <f>IF(C1348="",NA(),MATCH($B1348&amp;$C1348,'Smelter Look-up'!$J:$J,0))</f>
        <v>#N/A</v>
      </c>
      <c r="X1348" s="171">
        <f t="shared" ca="1" si="66"/>
        <v>0</v>
      </c>
      <c r="AB1348" s="171" t="str">
        <f t="shared" si="67"/>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8"/>
        <v/>
      </c>
      <c r="T1349" s="156" t="str">
        <f ca="1">IF(B1349="","",IF(ISERROR(MATCH($J1349,SorP!$B$1:$B$5661,0)),"",INDIRECT("'SorP'!$A$"&amp;MATCH($J1349,SorP!$B$1:$B$5661,0))))</f>
        <v/>
      </c>
      <c r="U1349" s="169"/>
      <c r="V1349" s="170" t="e">
        <f>IF(C1349="",NA(),MATCH($B1349&amp;$C1349,'Smelter Look-up'!$J:$J,0))</f>
        <v>#N/A</v>
      </c>
      <c r="X1349" s="171">
        <f t="shared" ca="1" si="66"/>
        <v>0</v>
      </c>
      <c r="AB1349" s="171" t="str">
        <f t="shared" si="67"/>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8"/>
        <v/>
      </c>
      <c r="T1350" s="156" t="str">
        <f ca="1">IF(B1350="","",IF(ISERROR(MATCH($J1350,SorP!$B$1:$B$5661,0)),"",INDIRECT("'SorP'!$A$"&amp;MATCH($J1350,SorP!$B$1:$B$5661,0))))</f>
        <v/>
      </c>
      <c r="U1350" s="169"/>
      <c r="V1350" s="170" t="e">
        <f>IF(C1350="",NA(),MATCH($B1350&amp;$C1350,'Smelter Look-up'!$J:$J,0))</f>
        <v>#N/A</v>
      </c>
      <c r="X1350" s="171">
        <f t="shared" ca="1" si="66"/>
        <v>0</v>
      </c>
      <c r="AB1350" s="171" t="str">
        <f t="shared" si="67"/>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8"/>
        <v/>
      </c>
      <c r="T1351" s="156" t="str">
        <f ca="1">IF(B1351="","",IF(ISERROR(MATCH($J1351,SorP!$B$1:$B$5661,0)),"",INDIRECT("'SorP'!$A$"&amp;MATCH($J1351,SorP!$B$1:$B$5661,0))))</f>
        <v/>
      </c>
      <c r="U1351" s="169"/>
      <c r="V1351" s="170" t="e">
        <f>IF(C1351="",NA(),MATCH($B1351&amp;$C1351,'Smelter Look-up'!$J:$J,0))</f>
        <v>#N/A</v>
      </c>
      <c r="X1351" s="171">
        <f t="shared" ca="1" si="66"/>
        <v>0</v>
      </c>
      <c r="AB1351" s="171" t="str">
        <f t="shared" si="67"/>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8"/>
        <v/>
      </c>
      <c r="T1352" s="156" t="str">
        <f ca="1">IF(B1352="","",IF(ISERROR(MATCH($J1352,SorP!$B$1:$B$5661,0)),"",INDIRECT("'SorP'!$A$"&amp;MATCH($J1352,SorP!$B$1:$B$5661,0))))</f>
        <v/>
      </c>
      <c r="U1352" s="169"/>
      <c r="V1352" s="170" t="e">
        <f>IF(C1352="",NA(),MATCH($B1352&amp;$C1352,'Smelter Look-up'!$J:$J,0))</f>
        <v>#N/A</v>
      </c>
      <c r="X1352" s="171">
        <f t="shared" ca="1" si="66"/>
        <v>0</v>
      </c>
      <c r="AB1352" s="171" t="str">
        <f t="shared" si="67"/>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8"/>
        <v/>
      </c>
      <c r="T1353" s="156" t="str">
        <f ca="1">IF(B1353="","",IF(ISERROR(MATCH($J1353,SorP!$B$1:$B$5661,0)),"",INDIRECT("'SorP'!$A$"&amp;MATCH($J1353,SorP!$B$1:$B$5661,0))))</f>
        <v/>
      </c>
      <c r="U1353" s="169"/>
      <c r="V1353" s="170" t="e">
        <f>IF(C1353="",NA(),MATCH($B1353&amp;$C1353,'Smelter Look-up'!$J:$J,0))</f>
        <v>#N/A</v>
      </c>
      <c r="X1353" s="171">
        <f t="shared" ca="1" si="66"/>
        <v>0</v>
      </c>
      <c r="AB1353" s="171" t="str">
        <f t="shared" si="67"/>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8"/>
        <v/>
      </c>
      <c r="T1354" s="156" t="str">
        <f ca="1">IF(B1354="","",IF(ISERROR(MATCH($J1354,SorP!$B$1:$B$5661,0)),"",INDIRECT("'SorP'!$A$"&amp;MATCH($J1354,SorP!$B$1:$B$5661,0))))</f>
        <v/>
      </c>
      <c r="U1354" s="169"/>
      <c r="V1354" s="170" t="e">
        <f>IF(C1354="",NA(),MATCH($B1354&amp;$C1354,'Smelter Look-up'!$J:$J,0))</f>
        <v>#N/A</v>
      </c>
      <c r="X1354" s="171">
        <f t="shared" ca="1" si="66"/>
        <v>0</v>
      </c>
      <c r="AB1354" s="171" t="str">
        <f t="shared" si="67"/>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8"/>
        <v/>
      </c>
      <c r="T1355" s="156" t="str">
        <f ca="1">IF(B1355="","",IF(ISERROR(MATCH($J1355,SorP!$B$1:$B$5661,0)),"",INDIRECT("'SorP'!$A$"&amp;MATCH($J1355,SorP!$B$1:$B$5661,0))))</f>
        <v/>
      </c>
      <c r="U1355" s="169"/>
      <c r="V1355" s="170" t="e">
        <f>IF(C1355="",NA(),MATCH($B1355&amp;$C1355,'Smelter Look-up'!$J:$J,0))</f>
        <v>#N/A</v>
      </c>
      <c r="X1355" s="171">
        <f t="shared" ca="1" si="66"/>
        <v>0</v>
      </c>
      <c r="AB1355" s="171" t="str">
        <f t="shared" si="67"/>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8"/>
        <v/>
      </c>
      <c r="T1356" s="156" t="str">
        <f ca="1">IF(B1356="","",IF(ISERROR(MATCH($J1356,SorP!$B$1:$B$5661,0)),"",INDIRECT("'SorP'!$A$"&amp;MATCH($J1356,SorP!$B$1:$B$5661,0))))</f>
        <v/>
      </c>
      <c r="U1356" s="169"/>
      <c r="V1356" s="170" t="e">
        <f>IF(C1356="",NA(),MATCH($B1356&amp;$C1356,'Smelter Look-up'!$J:$J,0))</f>
        <v>#N/A</v>
      </c>
      <c r="X1356" s="171">
        <f t="shared" ca="1" si="66"/>
        <v>0</v>
      </c>
      <c r="AB1356" s="171" t="str">
        <f t="shared" si="67"/>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8"/>
        <v/>
      </c>
      <c r="T1357" s="156" t="str">
        <f ca="1">IF(B1357="","",IF(ISERROR(MATCH($J1357,SorP!$B$1:$B$5661,0)),"",INDIRECT("'SorP'!$A$"&amp;MATCH($J1357,SorP!$B$1:$B$5661,0))))</f>
        <v/>
      </c>
      <c r="U1357" s="169"/>
      <c r="V1357" s="170" t="e">
        <f>IF(C1357="",NA(),MATCH($B1357&amp;$C1357,'Smelter Look-up'!$J:$J,0))</f>
        <v>#N/A</v>
      </c>
      <c r="X1357" s="171">
        <f t="shared" ca="1" si="66"/>
        <v>0</v>
      </c>
      <c r="AB1357" s="171" t="str">
        <f t="shared" si="67"/>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8"/>
        <v/>
      </c>
      <c r="T1358" s="156" t="str">
        <f ca="1">IF(B1358="","",IF(ISERROR(MATCH($J1358,SorP!$B$1:$B$5661,0)),"",INDIRECT("'SorP'!$A$"&amp;MATCH($J1358,SorP!$B$1:$B$5661,0))))</f>
        <v/>
      </c>
      <c r="U1358" s="169"/>
      <c r="V1358" s="170" t="e">
        <f>IF(C1358="",NA(),MATCH($B1358&amp;$C1358,'Smelter Look-up'!$J:$J,0))</f>
        <v>#N/A</v>
      </c>
      <c r="X1358" s="171">
        <f t="shared" ca="1" si="66"/>
        <v>0</v>
      </c>
      <c r="AB1358" s="171" t="str">
        <f t="shared" si="67"/>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8"/>
        <v/>
      </c>
      <c r="T1359" s="156" t="str">
        <f ca="1">IF(B1359="","",IF(ISERROR(MATCH($J1359,SorP!$B$1:$B$5661,0)),"",INDIRECT("'SorP'!$A$"&amp;MATCH($J1359,SorP!$B$1:$B$5661,0))))</f>
        <v/>
      </c>
      <c r="U1359" s="169"/>
      <c r="V1359" s="170" t="e">
        <f>IF(C1359="",NA(),MATCH($B1359&amp;$C1359,'Smelter Look-up'!$J:$J,0))</f>
        <v>#N/A</v>
      </c>
      <c r="X1359" s="171">
        <f t="shared" ca="1" si="66"/>
        <v>0</v>
      </c>
      <c r="AB1359" s="171" t="str">
        <f t="shared" si="67"/>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8"/>
        <v/>
      </c>
      <c r="T1360" s="156" t="str">
        <f ca="1">IF(B1360="","",IF(ISERROR(MATCH($J1360,SorP!$B$1:$B$5661,0)),"",INDIRECT("'SorP'!$A$"&amp;MATCH($J1360,SorP!$B$1:$B$5661,0))))</f>
        <v/>
      </c>
      <c r="U1360" s="169"/>
      <c r="V1360" s="170" t="e">
        <f>IF(C1360="",NA(),MATCH($B1360&amp;$C1360,'Smelter Look-up'!$J:$J,0))</f>
        <v>#N/A</v>
      </c>
      <c r="X1360" s="171">
        <f t="shared" ca="1" si="66"/>
        <v>0</v>
      </c>
      <c r="AB1360" s="171" t="str">
        <f t="shared" si="67"/>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8"/>
        <v/>
      </c>
      <c r="T1361" s="156" t="str">
        <f ca="1">IF(B1361="","",IF(ISERROR(MATCH($J1361,SorP!$B$1:$B$5661,0)),"",INDIRECT("'SorP'!$A$"&amp;MATCH($J1361,SorP!$B$1:$B$5661,0))))</f>
        <v/>
      </c>
      <c r="U1361" s="169"/>
      <c r="V1361" s="170" t="e">
        <f>IF(C1361="",NA(),MATCH($B1361&amp;$C1361,'Smelter Look-up'!$J:$J,0))</f>
        <v>#N/A</v>
      </c>
      <c r="X1361" s="171">
        <f t="shared" ca="1" si="66"/>
        <v>0</v>
      </c>
      <c r="AB1361" s="171" t="str">
        <f t="shared" si="67"/>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8"/>
        <v/>
      </c>
      <c r="T1362" s="156" t="str">
        <f ca="1">IF(B1362="","",IF(ISERROR(MATCH($J1362,SorP!$B$1:$B$5661,0)),"",INDIRECT("'SorP'!$A$"&amp;MATCH($J1362,SorP!$B$1:$B$5661,0))))</f>
        <v/>
      </c>
      <c r="U1362" s="169"/>
      <c r="V1362" s="170" t="e">
        <f>IF(C1362="",NA(),MATCH($B1362&amp;$C1362,'Smelter Look-up'!$J:$J,0))</f>
        <v>#N/A</v>
      </c>
      <c r="X1362" s="171">
        <f t="shared" ca="1" si="66"/>
        <v>0</v>
      </c>
      <c r="AB1362" s="171" t="str">
        <f t="shared" si="67"/>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8"/>
        <v/>
      </c>
      <c r="T1363" s="156" t="str">
        <f ca="1">IF(B1363="","",IF(ISERROR(MATCH($J1363,SorP!$B$1:$B$5661,0)),"",INDIRECT("'SorP'!$A$"&amp;MATCH($J1363,SorP!$B$1:$B$5661,0))))</f>
        <v/>
      </c>
      <c r="U1363" s="169"/>
      <c r="V1363" s="170" t="e">
        <f>IF(C1363="",NA(),MATCH($B1363&amp;$C1363,'Smelter Look-up'!$J:$J,0))</f>
        <v>#N/A</v>
      </c>
      <c r="X1363" s="171">
        <f t="shared" ca="1" si="66"/>
        <v>0</v>
      </c>
      <c r="AB1363" s="171" t="str">
        <f t="shared" si="67"/>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8"/>
        <v/>
      </c>
      <c r="T1364" s="156" t="str">
        <f ca="1">IF(B1364="","",IF(ISERROR(MATCH($J1364,SorP!$B$1:$B$5661,0)),"",INDIRECT("'SorP'!$A$"&amp;MATCH($J1364,SorP!$B$1:$B$5661,0))))</f>
        <v/>
      </c>
      <c r="U1364" s="169"/>
      <c r="V1364" s="170" t="e">
        <f>IF(C1364="",NA(),MATCH($B1364&amp;$C1364,'Smelter Look-up'!$J:$J,0))</f>
        <v>#N/A</v>
      </c>
      <c r="X1364" s="171">
        <f t="shared" ca="1" si="66"/>
        <v>0</v>
      </c>
      <c r="AB1364" s="171" t="str">
        <f t="shared" si="67"/>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8"/>
        <v/>
      </c>
      <c r="T1365" s="156" t="str">
        <f ca="1">IF(B1365="","",IF(ISERROR(MATCH($J1365,SorP!$B$1:$B$5661,0)),"",INDIRECT("'SorP'!$A$"&amp;MATCH($J1365,SorP!$B$1:$B$5661,0))))</f>
        <v/>
      </c>
      <c r="U1365" s="169"/>
      <c r="V1365" s="170" t="e">
        <f>IF(C1365="",NA(),MATCH($B1365&amp;$C1365,'Smelter Look-up'!$J:$J,0))</f>
        <v>#N/A</v>
      </c>
      <c r="X1365" s="171">
        <f t="shared" ca="1" si="66"/>
        <v>0</v>
      </c>
      <c r="AB1365" s="171" t="str">
        <f t="shared" si="67"/>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8"/>
        <v/>
      </c>
      <c r="T1366" s="156" t="str">
        <f ca="1">IF(B1366="","",IF(ISERROR(MATCH($J1366,SorP!$B$1:$B$5661,0)),"",INDIRECT("'SorP'!$A$"&amp;MATCH($J1366,SorP!$B$1:$B$5661,0))))</f>
        <v/>
      </c>
      <c r="U1366" s="169"/>
      <c r="V1366" s="170" t="e">
        <f>IF(C1366="",NA(),MATCH($B1366&amp;$C1366,'Smelter Look-up'!$J:$J,0))</f>
        <v>#N/A</v>
      </c>
      <c r="X1366" s="171">
        <f t="shared" ca="1" si="66"/>
        <v>0</v>
      </c>
      <c r="AB1366" s="171" t="str">
        <f t="shared" si="67"/>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8"/>
        <v/>
      </c>
      <c r="T1367" s="156" t="str">
        <f ca="1">IF(B1367="","",IF(ISERROR(MATCH($J1367,SorP!$B$1:$B$5661,0)),"",INDIRECT("'SorP'!$A$"&amp;MATCH($J1367,SorP!$B$1:$B$5661,0))))</f>
        <v/>
      </c>
      <c r="U1367" s="169"/>
      <c r="V1367" s="170" t="e">
        <f>IF(C1367="",NA(),MATCH($B1367&amp;$C1367,'Smelter Look-up'!$J:$J,0))</f>
        <v>#N/A</v>
      </c>
      <c r="X1367" s="171">
        <f t="shared" ca="1" si="66"/>
        <v>0</v>
      </c>
      <c r="AB1367" s="171" t="str">
        <f t="shared" si="67"/>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8"/>
        <v/>
      </c>
      <c r="T1368" s="156" t="str">
        <f ca="1">IF(B1368="","",IF(ISERROR(MATCH($J1368,SorP!$B$1:$B$5661,0)),"",INDIRECT("'SorP'!$A$"&amp;MATCH($J1368,SorP!$B$1:$B$5661,0))))</f>
        <v/>
      </c>
      <c r="U1368" s="169"/>
      <c r="V1368" s="170" t="e">
        <f>IF(C1368="",NA(),MATCH($B1368&amp;$C1368,'Smelter Look-up'!$J:$J,0))</f>
        <v>#N/A</v>
      </c>
      <c r="X1368" s="171">
        <f t="shared" ca="1" si="66"/>
        <v>0</v>
      </c>
      <c r="AB1368" s="171" t="str">
        <f t="shared" si="67"/>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8"/>
        <v/>
      </c>
      <c r="T1369" s="156" t="str">
        <f ca="1">IF(B1369="","",IF(ISERROR(MATCH($J1369,SorP!$B$1:$B$5661,0)),"",INDIRECT("'SorP'!$A$"&amp;MATCH($J1369,SorP!$B$1:$B$5661,0))))</f>
        <v/>
      </c>
      <c r="U1369" s="169"/>
      <c r="V1369" s="170" t="e">
        <f>IF(C1369="",NA(),MATCH($B1369&amp;$C1369,'Smelter Look-up'!$J:$J,0))</f>
        <v>#N/A</v>
      </c>
      <c r="X1369" s="171">
        <f t="shared" ca="1" si="66"/>
        <v>0</v>
      </c>
      <c r="AB1369" s="171" t="str">
        <f t="shared" si="67"/>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8"/>
        <v/>
      </c>
      <c r="T1370" s="156" t="str">
        <f ca="1">IF(B1370="","",IF(ISERROR(MATCH($J1370,SorP!$B$1:$B$5661,0)),"",INDIRECT("'SorP'!$A$"&amp;MATCH($J1370,SorP!$B$1:$B$5661,0))))</f>
        <v/>
      </c>
      <c r="U1370" s="169"/>
      <c r="V1370" s="170" t="e">
        <f>IF(C1370="",NA(),MATCH($B1370&amp;$C1370,'Smelter Look-up'!$J:$J,0))</f>
        <v>#N/A</v>
      </c>
      <c r="X1370" s="171">
        <f t="shared" ca="1" si="66"/>
        <v>0</v>
      </c>
      <c r="AB1370" s="171" t="str">
        <f t="shared" si="67"/>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8"/>
        <v/>
      </c>
      <c r="T1371" s="156" t="str">
        <f ca="1">IF(B1371="","",IF(ISERROR(MATCH($J1371,SorP!$B$1:$B$5661,0)),"",INDIRECT("'SorP'!$A$"&amp;MATCH($J1371,SorP!$B$1:$B$5661,0))))</f>
        <v/>
      </c>
      <c r="U1371" s="169"/>
      <c r="V1371" s="170" t="e">
        <f>IF(C1371="",NA(),MATCH($B1371&amp;$C1371,'Smelter Look-up'!$J:$J,0))</f>
        <v>#N/A</v>
      </c>
      <c r="X1371" s="171">
        <f t="shared" ca="1" si="66"/>
        <v>0</v>
      </c>
      <c r="AB1371" s="171" t="str">
        <f t="shared" si="67"/>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8"/>
        <v/>
      </c>
      <c r="T1372" s="156" t="str">
        <f ca="1">IF(B1372="","",IF(ISERROR(MATCH($J1372,SorP!$B$1:$B$5661,0)),"",INDIRECT("'SorP'!$A$"&amp;MATCH($J1372,SorP!$B$1:$B$5661,0))))</f>
        <v/>
      </c>
      <c r="U1372" s="169"/>
      <c r="V1372" s="170" t="e">
        <f>IF(C1372="",NA(),MATCH($B1372&amp;$C1372,'Smelter Look-up'!$J:$J,0))</f>
        <v>#N/A</v>
      </c>
      <c r="X1372" s="171">
        <f t="shared" ca="1" si="66"/>
        <v>0</v>
      </c>
      <c r="AB1372" s="171" t="str">
        <f t="shared" si="67"/>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8"/>
        <v/>
      </c>
      <c r="T1373" s="156" t="str">
        <f ca="1">IF(B1373="","",IF(ISERROR(MATCH($J1373,SorP!$B$1:$B$5661,0)),"",INDIRECT("'SorP'!$A$"&amp;MATCH($J1373,SorP!$B$1:$B$5661,0))))</f>
        <v/>
      </c>
      <c r="U1373" s="169"/>
      <c r="V1373" s="170" t="e">
        <f>IF(C1373="",NA(),MATCH($B1373&amp;$C1373,'Smelter Look-up'!$J:$J,0))</f>
        <v>#N/A</v>
      </c>
      <c r="X1373" s="171">
        <f t="shared" ca="1" si="66"/>
        <v>0</v>
      </c>
      <c r="AB1373" s="171" t="str">
        <f t="shared" si="67"/>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8"/>
        <v/>
      </c>
      <c r="T1374" s="156" t="str">
        <f ca="1">IF(B1374="","",IF(ISERROR(MATCH($J1374,SorP!$B$1:$B$5661,0)),"",INDIRECT("'SorP'!$A$"&amp;MATCH($J1374,SorP!$B$1:$B$5661,0))))</f>
        <v/>
      </c>
      <c r="U1374" s="169"/>
      <c r="V1374" s="170" t="e">
        <f>IF(C1374="",NA(),MATCH($B1374&amp;$C1374,'Smelter Look-up'!$J:$J,0))</f>
        <v>#N/A</v>
      </c>
      <c r="X1374" s="171">
        <f t="shared" ca="1" si="66"/>
        <v>0</v>
      </c>
      <c r="AB1374" s="171" t="str">
        <f t="shared" si="67"/>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8"/>
        <v/>
      </c>
      <c r="T1375" s="156" t="str">
        <f ca="1">IF(B1375="","",IF(ISERROR(MATCH($J1375,SorP!$B$1:$B$5661,0)),"",INDIRECT("'SorP'!$A$"&amp;MATCH($J1375,SorP!$B$1:$B$5661,0))))</f>
        <v/>
      </c>
      <c r="U1375" s="169"/>
      <c r="V1375" s="170" t="e">
        <f>IF(C1375="",NA(),MATCH($B1375&amp;$C1375,'Smelter Look-up'!$J:$J,0))</f>
        <v>#N/A</v>
      </c>
      <c r="X1375" s="171">
        <f t="shared" ca="1" si="66"/>
        <v>0</v>
      </c>
      <c r="AB1375" s="171" t="str">
        <f t="shared" si="67"/>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8"/>
        <v/>
      </c>
      <c r="T1376" s="156" t="str">
        <f ca="1">IF(B1376="","",IF(ISERROR(MATCH($J1376,SorP!$B$1:$B$5661,0)),"",INDIRECT("'SorP'!$A$"&amp;MATCH($J1376,SorP!$B$1:$B$5661,0))))</f>
        <v/>
      </c>
      <c r="U1376" s="169"/>
      <c r="V1376" s="170" t="e">
        <f>IF(C1376="",NA(),MATCH($B1376&amp;$C1376,'Smelter Look-up'!$J:$J,0))</f>
        <v>#N/A</v>
      </c>
      <c r="X1376" s="171">
        <f t="shared" ca="1" si="66"/>
        <v>0</v>
      </c>
      <c r="AB1376" s="171" t="str">
        <f t="shared" si="67"/>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8"/>
        <v/>
      </c>
      <c r="T1377" s="156" t="str">
        <f ca="1">IF(B1377="","",IF(ISERROR(MATCH($J1377,SorP!$B$1:$B$5661,0)),"",INDIRECT("'SorP'!$A$"&amp;MATCH($J1377,SorP!$B$1:$B$5661,0))))</f>
        <v/>
      </c>
      <c r="U1377" s="169"/>
      <c r="V1377" s="170" t="e">
        <f>IF(C1377="",NA(),MATCH($B1377&amp;$C1377,'Smelter Look-up'!$J:$J,0))</f>
        <v>#N/A</v>
      </c>
      <c r="X1377" s="171">
        <f t="shared" ca="1" si="66"/>
        <v>0</v>
      </c>
      <c r="AB1377" s="171" t="str">
        <f t="shared" si="67"/>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8"/>
        <v/>
      </c>
      <c r="T1378" s="156" t="str">
        <f ca="1">IF(B1378="","",IF(ISERROR(MATCH($J1378,SorP!$B$1:$B$5661,0)),"",INDIRECT("'SorP'!$A$"&amp;MATCH($J1378,SorP!$B$1:$B$5661,0))))</f>
        <v/>
      </c>
      <c r="U1378" s="169"/>
      <c r="V1378" s="170" t="e">
        <f>IF(C1378="",NA(),MATCH($B1378&amp;$C1378,'Smelter Look-up'!$J:$J,0))</f>
        <v>#N/A</v>
      </c>
      <c r="X1378" s="171">
        <f t="shared" ca="1" si="66"/>
        <v>0</v>
      </c>
      <c r="AB1378" s="171" t="str">
        <f t="shared" si="67"/>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8"/>
        <v/>
      </c>
      <c r="T1379" s="156" t="str">
        <f ca="1">IF(B1379="","",IF(ISERROR(MATCH($J1379,SorP!$B$1:$B$5661,0)),"",INDIRECT("'SorP'!$A$"&amp;MATCH($J1379,SorP!$B$1:$B$5661,0))))</f>
        <v/>
      </c>
      <c r="U1379" s="169"/>
      <c r="V1379" s="170" t="e">
        <f>IF(C1379="",NA(),MATCH($B1379&amp;$C1379,'Smelter Look-up'!$J:$J,0))</f>
        <v>#N/A</v>
      </c>
      <c r="X1379" s="171">
        <f t="shared" ca="1" si="66"/>
        <v>0</v>
      </c>
      <c r="AB1379" s="171" t="str">
        <f t="shared" si="67"/>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8"/>
        <v/>
      </c>
      <c r="T1380" s="156" t="str">
        <f ca="1">IF(B1380="","",IF(ISERROR(MATCH($J1380,SorP!$B$1:$B$5661,0)),"",INDIRECT("'SorP'!$A$"&amp;MATCH($J1380,SorP!$B$1:$B$5661,0))))</f>
        <v/>
      </c>
      <c r="U1380" s="169"/>
      <c r="V1380" s="170" t="e">
        <f>IF(C1380="",NA(),MATCH($B1380&amp;$C1380,'Smelter Look-up'!$J:$J,0))</f>
        <v>#N/A</v>
      </c>
      <c r="X1380" s="171">
        <f t="shared" ca="1" si="66"/>
        <v>0</v>
      </c>
      <c r="AB1380" s="171" t="str">
        <f t="shared" si="67"/>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8"/>
        <v/>
      </c>
      <c r="T1381" s="156" t="str">
        <f ca="1">IF(B1381="","",IF(ISERROR(MATCH($J1381,SorP!$B$1:$B$5661,0)),"",INDIRECT("'SorP'!$A$"&amp;MATCH($J1381,SorP!$B$1:$B$5661,0))))</f>
        <v/>
      </c>
      <c r="U1381" s="169"/>
      <c r="V1381" s="170" t="e">
        <f>IF(C1381="",NA(),MATCH($B1381&amp;$C1381,'Smelter Look-up'!$J:$J,0))</f>
        <v>#N/A</v>
      </c>
      <c r="X1381" s="171">
        <f t="shared" ca="1" si="66"/>
        <v>0</v>
      </c>
      <c r="AB1381" s="171" t="str">
        <f t="shared" si="67"/>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8"/>
        <v/>
      </c>
      <c r="T1382" s="156" t="str">
        <f ca="1">IF(B1382="","",IF(ISERROR(MATCH($J1382,SorP!$B$1:$B$5661,0)),"",INDIRECT("'SorP'!$A$"&amp;MATCH($J1382,SorP!$B$1:$B$5661,0))))</f>
        <v/>
      </c>
      <c r="U1382" s="169"/>
      <c r="V1382" s="170" t="e">
        <f>IF(C1382="",NA(),MATCH($B1382&amp;$C1382,'Smelter Look-up'!$J:$J,0))</f>
        <v>#N/A</v>
      </c>
      <c r="X1382" s="171">
        <f t="shared" ca="1" si="66"/>
        <v>0</v>
      </c>
      <c r="AB1382" s="171" t="str">
        <f t="shared" si="67"/>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8"/>
        <v/>
      </c>
      <c r="T1383" s="156" t="str">
        <f ca="1">IF(B1383="","",IF(ISERROR(MATCH($J1383,SorP!$B$1:$B$5661,0)),"",INDIRECT("'SorP'!$A$"&amp;MATCH($J1383,SorP!$B$1:$B$5661,0))))</f>
        <v/>
      </c>
      <c r="U1383" s="169"/>
      <c r="V1383" s="170" t="e">
        <f>IF(C1383="",NA(),MATCH($B1383&amp;$C1383,'Smelter Look-up'!$J:$J,0))</f>
        <v>#N/A</v>
      </c>
      <c r="X1383" s="171">
        <f t="shared" ca="1" si="66"/>
        <v>0</v>
      </c>
      <c r="AB1383" s="171" t="str">
        <f t="shared" si="67"/>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8"/>
        <v/>
      </c>
      <c r="T1384" s="156" t="str">
        <f ca="1">IF(B1384="","",IF(ISERROR(MATCH($J1384,SorP!$B$1:$B$5661,0)),"",INDIRECT("'SorP'!$A$"&amp;MATCH($J1384,SorP!$B$1:$B$5661,0))))</f>
        <v/>
      </c>
      <c r="U1384" s="169"/>
      <c r="V1384" s="170" t="e">
        <f>IF(C1384="",NA(),MATCH($B1384&amp;$C1384,'Smelter Look-up'!$J:$J,0))</f>
        <v>#N/A</v>
      </c>
      <c r="X1384" s="171">
        <f t="shared" ca="1" si="66"/>
        <v>0</v>
      </c>
      <c r="AB1384" s="171" t="str">
        <f t="shared" si="67"/>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8"/>
        <v/>
      </c>
      <c r="T1385" s="156" t="str">
        <f ca="1">IF(B1385="","",IF(ISERROR(MATCH($J1385,SorP!$B$1:$B$5661,0)),"",INDIRECT("'SorP'!$A$"&amp;MATCH($J1385,SorP!$B$1:$B$5661,0))))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8"/>
        <v/>
      </c>
      <c r="T1386" s="156" t="str">
        <f ca="1">IF(B1386="","",IF(ISERROR(MATCH($J1386,SorP!$B$1:$B$5661,0)),"",INDIRECT("'SorP'!$A$"&amp;MATCH($J1386,SorP!$B$1:$B$5661,0))))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8"/>
        <v/>
      </c>
      <c r="T1387" s="156" t="str">
        <f ca="1">IF(B1387="","",IF(ISERROR(MATCH($J1387,SorP!$B$1:$B$5661,0)),"",INDIRECT("'SorP'!$A$"&amp;MATCH($J1387,SorP!$B$1:$B$5661,0))))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8"/>
        <v/>
      </c>
      <c r="T1388" s="156" t="str">
        <f ca="1">IF(B1388="","",IF(ISERROR(MATCH($J1388,SorP!$B$1:$B$5661,0)),"",INDIRECT("'SorP'!$A$"&amp;MATCH($J1388,SorP!$B$1:$B$5661,0))))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8"/>
        <v/>
      </c>
      <c r="T1389" s="156" t="str">
        <f ca="1">IF(B1389="","",IF(ISERROR(MATCH($J1389,SorP!$B$1:$B$5661,0)),"",INDIRECT("'SorP'!$A$"&amp;MATCH($J1389,SorP!$B$1:$B$5661,0))))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8"/>
        <v/>
      </c>
      <c r="T1390" s="156" t="str">
        <f ca="1">IF(B1390="","",IF(ISERROR(MATCH($J1390,SorP!$B$1:$B$5661,0)),"",INDIRECT("'SorP'!$A$"&amp;MATCH($J1390,SorP!$B$1:$B$5661,0))))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8"/>
        <v/>
      </c>
      <c r="T1391" s="156" t="str">
        <f ca="1">IF(B1391="","",IF(ISERROR(MATCH($J1391,SorP!$B$1:$B$5661,0)),"",INDIRECT("'SorP'!$A$"&amp;MATCH($J1391,SorP!$B$1:$B$5661,0))))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8"/>
        <v/>
      </c>
      <c r="T1392" s="156" t="str">
        <f ca="1">IF(B1392="","",IF(ISERROR(MATCH($J1392,SorP!$B$1:$B$5661,0)),"",INDIRECT("'SorP'!$A$"&amp;MATCH($J1392,SorP!$B$1:$B$5661,0))))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8"/>
        <v/>
      </c>
      <c r="T1393" s="156" t="str">
        <f ca="1">IF(B1393="","",IF(ISERROR(MATCH($J1393,SorP!$B$1:$B$5661,0)),"",INDIRECT("'SorP'!$A$"&amp;MATCH($J1393,SorP!$B$1:$B$5661,0))))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8"/>
        <v/>
      </c>
      <c r="T1394" s="156" t="str">
        <f ca="1">IF(B1394="","",IF(ISERROR(MATCH($J1394,SorP!$B$1:$B$5661,0)),"",INDIRECT("'SorP'!$A$"&amp;MATCH($J1394,SorP!$B$1:$B$5661,0))))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8"/>
        <v/>
      </c>
      <c r="T1395" s="156" t="str">
        <f ca="1">IF(B1395="","",IF(ISERROR(MATCH($J1395,SorP!$B$1:$B$5661,0)),"",INDIRECT("'SorP'!$A$"&amp;MATCH($J1395,SorP!$B$1:$B$5661,0))))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8"/>
        <v/>
      </c>
      <c r="T1396" s="156" t="str">
        <f ca="1">IF(B1396="","",IF(ISERROR(MATCH($J1396,SorP!$B$1:$B$5661,0)),"",INDIRECT("'SorP'!$A$"&amp;MATCH($J1396,SorP!$B$1:$B$5661,0))))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8"/>
        <v/>
      </c>
      <c r="T1397" s="156" t="str">
        <f ca="1">IF(B1397="","",IF(ISERROR(MATCH($J1397,SorP!$B$1:$B$5661,0)),"",INDIRECT("'SorP'!$A$"&amp;MATCH($J1397,SorP!$B$1:$B$5661,0))))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8"/>
        <v/>
      </c>
      <c r="T1398" s="156" t="str">
        <f ca="1">IF(B1398="","",IF(ISERROR(MATCH($J1398,SorP!$B$1:$B$5661,0)),"",INDIRECT("'SorP'!$A$"&amp;MATCH($J1398,SorP!$B$1:$B$5661,0))))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IF(B1399="","",IF(ISERROR(MATCH($J1399,SorP!$B$1:$B$5661,0)),"",INDIRECT("'SorP'!$A$"&amp;MATCH($J1399,SorP!$B$1:$B$5661,0))))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IF(B1400="","",IF(ISERROR(MATCH($J1400,SorP!$B$1:$B$5661,0)),"",INDIRECT("'SorP'!$A$"&amp;MATCH($J1400,SorP!$B$1:$B$5661,0))))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IF(B1401="","",IF(ISERROR(MATCH($J1401,SorP!$B$1:$B$5661,0)),"",INDIRECT("'SorP'!$A$"&amp;MATCH($J1401,SorP!$B$1:$B$5661,0))))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ref="X1407:X1470" ca="1" si="69">IF(AND(C1407="Smelter not listed",OR(LEN(D1407)=0,LEN(E1407)=0)),1,0)</f>
        <v>0</v>
      </c>
      <c r="AB1407" s="171" t="str">
        <f t="shared" ref="AB1407:AB1470" si="70">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71">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9"/>
        <v>0</v>
      </c>
      <c r="AB1408" s="171" t="str">
        <f t="shared" si="70"/>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71"/>
        <v/>
      </c>
      <c r="T1409" s="156" t="str">
        <f ca="1">IF(B1409="","",IF(ISERROR(MATCH($J1409,SorP!$B$1:$B$5661,0)),"",INDIRECT("'SorP'!$A$"&amp;MATCH($J1409,SorP!$B$1:$B$5661,0))))</f>
        <v/>
      </c>
      <c r="U1409" s="169"/>
      <c r="V1409" s="170" t="e">
        <f>IF(C1409="",NA(),MATCH($B1409&amp;$C1409,'Smelter Look-up'!$J:$J,0))</f>
        <v>#N/A</v>
      </c>
      <c r="X1409" s="171">
        <f t="shared" ca="1" si="69"/>
        <v>0</v>
      </c>
      <c r="AB1409" s="171" t="str">
        <f t="shared" si="70"/>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71"/>
        <v/>
      </c>
      <c r="T1410" s="156" t="str">
        <f ca="1">IF(B1410="","",IF(ISERROR(MATCH($J1410,SorP!$B$1:$B$5661,0)),"",INDIRECT("'SorP'!$A$"&amp;MATCH($J1410,SorP!$B$1:$B$5661,0))))</f>
        <v/>
      </c>
      <c r="U1410" s="169"/>
      <c r="V1410" s="170" t="e">
        <f>IF(C1410="",NA(),MATCH($B1410&amp;$C1410,'Smelter Look-up'!$J:$J,0))</f>
        <v>#N/A</v>
      </c>
      <c r="X1410" s="171">
        <f t="shared" ca="1" si="69"/>
        <v>0</v>
      </c>
      <c r="AB1410" s="171" t="str">
        <f t="shared" si="70"/>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71"/>
        <v/>
      </c>
      <c r="T1411" s="156" t="str">
        <f ca="1">IF(B1411="","",IF(ISERROR(MATCH($J1411,SorP!$B$1:$B$5661,0)),"",INDIRECT("'SorP'!$A$"&amp;MATCH($J1411,SorP!$B$1:$B$5661,0))))</f>
        <v/>
      </c>
      <c r="U1411" s="169"/>
      <c r="V1411" s="170" t="e">
        <f>IF(C1411="",NA(),MATCH($B1411&amp;$C1411,'Smelter Look-up'!$J:$J,0))</f>
        <v>#N/A</v>
      </c>
      <c r="X1411" s="171">
        <f t="shared" ca="1" si="69"/>
        <v>0</v>
      </c>
      <c r="AB1411" s="171" t="str">
        <f t="shared" si="70"/>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71"/>
        <v/>
      </c>
      <c r="T1412" s="156" t="str">
        <f ca="1">IF(B1412="","",IF(ISERROR(MATCH($J1412,SorP!$B$1:$B$5661,0)),"",INDIRECT("'SorP'!$A$"&amp;MATCH($J1412,SorP!$B$1:$B$5661,0))))</f>
        <v/>
      </c>
      <c r="U1412" s="169"/>
      <c r="V1412" s="170" t="e">
        <f>IF(C1412="",NA(),MATCH($B1412&amp;$C1412,'Smelter Look-up'!$J:$J,0))</f>
        <v>#N/A</v>
      </c>
      <c r="X1412" s="171">
        <f t="shared" ca="1" si="69"/>
        <v>0</v>
      </c>
      <c r="AB1412" s="171" t="str">
        <f t="shared" si="70"/>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71"/>
        <v/>
      </c>
      <c r="T1413" s="156" t="str">
        <f ca="1">IF(B1413="","",IF(ISERROR(MATCH($J1413,SorP!$B$1:$B$5661,0)),"",INDIRECT("'SorP'!$A$"&amp;MATCH($J1413,SorP!$B$1:$B$5661,0))))</f>
        <v/>
      </c>
      <c r="U1413" s="169"/>
      <c r="V1413" s="170" t="e">
        <f>IF(C1413="",NA(),MATCH($B1413&amp;$C1413,'Smelter Look-up'!$J:$J,0))</f>
        <v>#N/A</v>
      </c>
      <c r="X1413" s="171">
        <f t="shared" ca="1" si="69"/>
        <v>0</v>
      </c>
      <c r="AB1413" s="171" t="str">
        <f t="shared" si="70"/>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71"/>
        <v/>
      </c>
      <c r="T1414" s="156" t="str">
        <f ca="1">IF(B1414="","",IF(ISERROR(MATCH($J1414,SorP!$B$1:$B$5661,0)),"",INDIRECT("'SorP'!$A$"&amp;MATCH($J1414,SorP!$B$1:$B$5661,0))))</f>
        <v/>
      </c>
      <c r="U1414" s="169"/>
      <c r="V1414" s="170" t="e">
        <f>IF(C1414="",NA(),MATCH($B1414&amp;$C1414,'Smelter Look-up'!$J:$J,0))</f>
        <v>#N/A</v>
      </c>
      <c r="X1414" s="171">
        <f t="shared" ca="1" si="69"/>
        <v>0</v>
      </c>
      <c r="AB1414" s="171" t="str">
        <f t="shared" si="70"/>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71"/>
        <v/>
      </c>
      <c r="T1415" s="156" t="str">
        <f ca="1">IF(B1415="","",IF(ISERROR(MATCH($J1415,SorP!$B$1:$B$5661,0)),"",INDIRECT("'SorP'!$A$"&amp;MATCH($J1415,SorP!$B$1:$B$5661,0))))</f>
        <v/>
      </c>
      <c r="U1415" s="169"/>
      <c r="V1415" s="170" t="e">
        <f>IF(C1415="",NA(),MATCH($B1415&amp;$C1415,'Smelter Look-up'!$J:$J,0))</f>
        <v>#N/A</v>
      </c>
      <c r="X1415" s="171">
        <f t="shared" ca="1" si="69"/>
        <v>0</v>
      </c>
      <c r="AB1415" s="171" t="str">
        <f t="shared" si="70"/>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71"/>
        <v/>
      </c>
      <c r="T1416" s="156" t="str">
        <f ca="1">IF(B1416="","",IF(ISERROR(MATCH($J1416,SorP!$B$1:$B$5661,0)),"",INDIRECT("'SorP'!$A$"&amp;MATCH($J1416,SorP!$B$1:$B$5661,0))))</f>
        <v/>
      </c>
      <c r="U1416" s="169"/>
      <c r="V1416" s="170" t="e">
        <f>IF(C1416="",NA(),MATCH($B1416&amp;$C1416,'Smelter Look-up'!$J:$J,0))</f>
        <v>#N/A</v>
      </c>
      <c r="X1416" s="171">
        <f t="shared" ca="1" si="69"/>
        <v>0</v>
      </c>
      <c r="AB1416" s="171" t="str">
        <f t="shared" si="70"/>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71"/>
        <v/>
      </c>
      <c r="T1417" s="156" t="str">
        <f ca="1">IF(B1417="","",IF(ISERROR(MATCH($J1417,SorP!$B$1:$B$5661,0)),"",INDIRECT("'SorP'!$A$"&amp;MATCH($J1417,SorP!$B$1:$B$5661,0))))</f>
        <v/>
      </c>
      <c r="U1417" s="169"/>
      <c r="V1417" s="170" t="e">
        <f>IF(C1417="",NA(),MATCH($B1417&amp;$C1417,'Smelter Look-up'!$J:$J,0))</f>
        <v>#N/A</v>
      </c>
      <c r="X1417" s="171">
        <f t="shared" ca="1" si="69"/>
        <v>0</v>
      </c>
      <c r="AB1417" s="171" t="str">
        <f t="shared" si="70"/>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71"/>
        <v/>
      </c>
      <c r="T1418" s="156" t="str">
        <f ca="1">IF(B1418="","",IF(ISERROR(MATCH($J1418,SorP!$B$1:$B$5661,0)),"",INDIRECT("'SorP'!$A$"&amp;MATCH($J1418,SorP!$B$1:$B$5661,0))))</f>
        <v/>
      </c>
      <c r="U1418" s="169"/>
      <c r="V1418" s="170" t="e">
        <f>IF(C1418="",NA(),MATCH($B1418&amp;$C1418,'Smelter Look-up'!$J:$J,0))</f>
        <v>#N/A</v>
      </c>
      <c r="X1418" s="171">
        <f t="shared" ca="1" si="69"/>
        <v>0</v>
      </c>
      <c r="AB1418" s="171" t="str">
        <f t="shared" si="70"/>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71"/>
        <v/>
      </c>
      <c r="T1419" s="156" t="str">
        <f ca="1">IF(B1419="","",IF(ISERROR(MATCH($J1419,SorP!$B$1:$B$5661,0)),"",INDIRECT("'SorP'!$A$"&amp;MATCH($J1419,SorP!$B$1:$B$5661,0))))</f>
        <v/>
      </c>
      <c r="U1419" s="169"/>
      <c r="V1419" s="170" t="e">
        <f>IF(C1419="",NA(),MATCH($B1419&amp;$C1419,'Smelter Look-up'!$J:$J,0))</f>
        <v>#N/A</v>
      </c>
      <c r="X1419" s="171">
        <f t="shared" ca="1" si="69"/>
        <v>0</v>
      </c>
      <c r="AB1419" s="171" t="str">
        <f t="shared" si="70"/>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71"/>
        <v/>
      </c>
      <c r="T1420" s="156" t="str">
        <f ca="1">IF(B1420="","",IF(ISERROR(MATCH($J1420,SorP!$B$1:$B$5661,0)),"",INDIRECT("'SorP'!$A$"&amp;MATCH($J1420,SorP!$B$1:$B$5661,0))))</f>
        <v/>
      </c>
      <c r="U1420" s="169"/>
      <c r="V1420" s="170" t="e">
        <f>IF(C1420="",NA(),MATCH($B1420&amp;$C1420,'Smelter Look-up'!$J:$J,0))</f>
        <v>#N/A</v>
      </c>
      <c r="X1420" s="171">
        <f t="shared" ca="1" si="69"/>
        <v>0</v>
      </c>
      <c r="AB1420" s="171" t="str">
        <f t="shared" si="70"/>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71"/>
        <v/>
      </c>
      <c r="T1421" s="156" t="str">
        <f ca="1">IF(B1421="","",IF(ISERROR(MATCH($J1421,SorP!$B$1:$B$5661,0)),"",INDIRECT("'SorP'!$A$"&amp;MATCH($J1421,SorP!$B$1:$B$5661,0))))</f>
        <v/>
      </c>
      <c r="U1421" s="169"/>
      <c r="V1421" s="170" t="e">
        <f>IF(C1421="",NA(),MATCH($B1421&amp;$C1421,'Smelter Look-up'!$J:$J,0))</f>
        <v>#N/A</v>
      </c>
      <c r="X1421" s="171">
        <f t="shared" ca="1" si="69"/>
        <v>0</v>
      </c>
      <c r="AB1421" s="171" t="str">
        <f t="shared" si="70"/>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71"/>
        <v/>
      </c>
      <c r="T1422" s="156" t="str">
        <f ca="1">IF(B1422="","",IF(ISERROR(MATCH($J1422,SorP!$B$1:$B$5661,0)),"",INDIRECT("'SorP'!$A$"&amp;MATCH($J1422,SorP!$B$1:$B$5661,0))))</f>
        <v/>
      </c>
      <c r="U1422" s="169"/>
      <c r="V1422" s="170" t="e">
        <f>IF(C1422="",NA(),MATCH($B1422&amp;$C1422,'Smelter Look-up'!$J:$J,0))</f>
        <v>#N/A</v>
      </c>
      <c r="X1422" s="171">
        <f t="shared" ca="1" si="69"/>
        <v>0</v>
      </c>
      <c r="AB1422" s="171" t="str">
        <f t="shared" si="70"/>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71"/>
        <v/>
      </c>
      <c r="T1423" s="156" t="str">
        <f ca="1">IF(B1423="","",IF(ISERROR(MATCH($J1423,SorP!$B$1:$B$5661,0)),"",INDIRECT("'SorP'!$A$"&amp;MATCH($J1423,SorP!$B$1:$B$5661,0))))</f>
        <v/>
      </c>
      <c r="U1423" s="169"/>
      <c r="V1423" s="170" t="e">
        <f>IF(C1423="",NA(),MATCH($B1423&amp;$C1423,'Smelter Look-up'!$J:$J,0))</f>
        <v>#N/A</v>
      </c>
      <c r="X1423" s="171">
        <f t="shared" ca="1" si="69"/>
        <v>0</v>
      </c>
      <c r="AB1423" s="171" t="str">
        <f t="shared" si="70"/>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71"/>
        <v/>
      </c>
      <c r="T1424" s="156" t="str">
        <f ca="1">IF(B1424="","",IF(ISERROR(MATCH($J1424,SorP!$B$1:$B$5661,0)),"",INDIRECT("'SorP'!$A$"&amp;MATCH($J1424,SorP!$B$1:$B$5661,0))))</f>
        <v/>
      </c>
      <c r="U1424" s="169"/>
      <c r="V1424" s="170" t="e">
        <f>IF(C1424="",NA(),MATCH($B1424&amp;$C1424,'Smelter Look-up'!$J:$J,0))</f>
        <v>#N/A</v>
      </c>
      <c r="X1424" s="171">
        <f t="shared" ca="1" si="69"/>
        <v>0</v>
      </c>
      <c r="AB1424" s="171" t="str">
        <f t="shared" si="70"/>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71"/>
        <v/>
      </c>
      <c r="T1425" s="156" t="str">
        <f ca="1">IF(B1425="","",IF(ISERROR(MATCH($J1425,SorP!$B$1:$B$5661,0)),"",INDIRECT("'SorP'!$A$"&amp;MATCH($J1425,SorP!$B$1:$B$5661,0))))</f>
        <v/>
      </c>
      <c r="U1425" s="169"/>
      <c r="V1425" s="170" t="e">
        <f>IF(C1425="",NA(),MATCH($B1425&amp;$C1425,'Smelter Look-up'!$J:$J,0))</f>
        <v>#N/A</v>
      </c>
      <c r="X1425" s="171">
        <f t="shared" ca="1" si="69"/>
        <v>0</v>
      </c>
      <c r="AB1425" s="171" t="str">
        <f t="shared" si="70"/>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71"/>
        <v/>
      </c>
      <c r="T1426" s="156" t="str">
        <f ca="1">IF(B1426="","",IF(ISERROR(MATCH($J1426,SorP!$B$1:$B$5661,0)),"",INDIRECT("'SorP'!$A$"&amp;MATCH($J1426,SorP!$B$1:$B$5661,0))))</f>
        <v/>
      </c>
      <c r="U1426" s="169"/>
      <c r="V1426" s="170" t="e">
        <f>IF(C1426="",NA(),MATCH($B1426&amp;$C1426,'Smelter Look-up'!$J:$J,0))</f>
        <v>#N/A</v>
      </c>
      <c r="X1426" s="171">
        <f t="shared" ca="1" si="69"/>
        <v>0</v>
      </c>
      <c r="AB1426" s="171" t="str">
        <f t="shared" si="70"/>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71"/>
        <v/>
      </c>
      <c r="T1427" s="156" t="str">
        <f ca="1">IF(B1427="","",IF(ISERROR(MATCH($J1427,SorP!$B$1:$B$5661,0)),"",INDIRECT("'SorP'!$A$"&amp;MATCH($J1427,SorP!$B$1:$B$5661,0))))</f>
        <v/>
      </c>
      <c r="U1427" s="169"/>
      <c r="V1427" s="170" t="e">
        <f>IF(C1427="",NA(),MATCH($B1427&amp;$C1427,'Smelter Look-up'!$J:$J,0))</f>
        <v>#N/A</v>
      </c>
      <c r="X1427" s="171">
        <f t="shared" ca="1" si="69"/>
        <v>0</v>
      </c>
      <c r="AB1427" s="171" t="str">
        <f t="shared" si="70"/>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71"/>
        <v/>
      </c>
      <c r="T1428" s="156" t="str">
        <f ca="1">IF(B1428="","",IF(ISERROR(MATCH($J1428,SorP!$B$1:$B$5661,0)),"",INDIRECT("'SorP'!$A$"&amp;MATCH($J1428,SorP!$B$1:$B$5661,0))))</f>
        <v/>
      </c>
      <c r="U1428" s="169"/>
      <c r="V1428" s="170" t="e">
        <f>IF(C1428="",NA(),MATCH($B1428&amp;$C1428,'Smelter Look-up'!$J:$J,0))</f>
        <v>#N/A</v>
      </c>
      <c r="X1428" s="171">
        <f t="shared" ca="1" si="69"/>
        <v>0</v>
      </c>
      <c r="AB1428" s="171" t="str">
        <f t="shared" si="70"/>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71"/>
        <v/>
      </c>
      <c r="T1429" s="156" t="str">
        <f ca="1">IF(B1429="","",IF(ISERROR(MATCH($J1429,SorP!$B$1:$B$5661,0)),"",INDIRECT("'SorP'!$A$"&amp;MATCH($J1429,SorP!$B$1:$B$5661,0))))</f>
        <v/>
      </c>
      <c r="U1429" s="169"/>
      <c r="V1429" s="170" t="e">
        <f>IF(C1429="",NA(),MATCH($B1429&amp;$C1429,'Smelter Look-up'!$J:$J,0))</f>
        <v>#N/A</v>
      </c>
      <c r="X1429" s="171">
        <f t="shared" ca="1" si="69"/>
        <v>0</v>
      </c>
      <c r="AB1429" s="171" t="str">
        <f t="shared" si="70"/>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71"/>
        <v/>
      </c>
      <c r="T1430" s="156" t="str">
        <f ca="1">IF(B1430="","",IF(ISERROR(MATCH($J1430,SorP!$B$1:$B$5661,0)),"",INDIRECT("'SorP'!$A$"&amp;MATCH($J1430,SorP!$B$1:$B$5661,0))))</f>
        <v/>
      </c>
      <c r="U1430" s="169"/>
      <c r="V1430" s="170" t="e">
        <f>IF(C1430="",NA(),MATCH($B1430&amp;$C1430,'Smelter Look-up'!$J:$J,0))</f>
        <v>#N/A</v>
      </c>
      <c r="X1430" s="171">
        <f t="shared" ca="1" si="69"/>
        <v>0</v>
      </c>
      <c r="AB1430" s="171" t="str">
        <f t="shared" si="70"/>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71"/>
        <v/>
      </c>
      <c r="T1431" s="156" t="str">
        <f ca="1">IF(B1431="","",IF(ISERROR(MATCH($J1431,SorP!$B$1:$B$5661,0)),"",INDIRECT("'SorP'!$A$"&amp;MATCH($J1431,SorP!$B$1:$B$5661,0))))</f>
        <v/>
      </c>
      <c r="U1431" s="169"/>
      <c r="V1431" s="170" t="e">
        <f>IF(C1431="",NA(),MATCH($B1431&amp;$C1431,'Smelter Look-up'!$J:$J,0))</f>
        <v>#N/A</v>
      </c>
      <c r="X1431" s="171">
        <f t="shared" ca="1" si="69"/>
        <v>0</v>
      </c>
      <c r="AB1431" s="171" t="str">
        <f t="shared" si="70"/>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71"/>
        <v/>
      </c>
      <c r="T1432" s="156" t="str">
        <f ca="1">IF(B1432="","",IF(ISERROR(MATCH($J1432,SorP!$B$1:$B$5661,0)),"",INDIRECT("'SorP'!$A$"&amp;MATCH($J1432,SorP!$B$1:$B$5661,0))))</f>
        <v/>
      </c>
      <c r="U1432" s="169"/>
      <c r="V1432" s="170" t="e">
        <f>IF(C1432="",NA(),MATCH($B1432&amp;$C1432,'Smelter Look-up'!$J:$J,0))</f>
        <v>#N/A</v>
      </c>
      <c r="X1432" s="171">
        <f t="shared" ca="1" si="69"/>
        <v>0</v>
      </c>
      <c r="AB1432" s="171" t="str">
        <f t="shared" si="70"/>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71"/>
        <v/>
      </c>
      <c r="T1433" s="156" t="str">
        <f ca="1">IF(B1433="","",IF(ISERROR(MATCH($J1433,SorP!$B$1:$B$5661,0)),"",INDIRECT("'SorP'!$A$"&amp;MATCH($J1433,SorP!$B$1:$B$5661,0))))</f>
        <v/>
      </c>
      <c r="U1433" s="169"/>
      <c r="V1433" s="170" t="e">
        <f>IF(C1433="",NA(),MATCH($B1433&amp;$C1433,'Smelter Look-up'!$J:$J,0))</f>
        <v>#N/A</v>
      </c>
      <c r="X1433" s="171">
        <f t="shared" ca="1" si="69"/>
        <v>0</v>
      </c>
      <c r="AB1433" s="171" t="str">
        <f t="shared" si="70"/>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71"/>
        <v/>
      </c>
      <c r="T1434" s="156" t="str">
        <f ca="1">IF(B1434="","",IF(ISERROR(MATCH($J1434,SorP!$B$1:$B$5661,0)),"",INDIRECT("'SorP'!$A$"&amp;MATCH($J1434,SorP!$B$1:$B$5661,0))))</f>
        <v/>
      </c>
      <c r="U1434" s="169"/>
      <c r="V1434" s="170" t="e">
        <f>IF(C1434="",NA(),MATCH($B1434&amp;$C1434,'Smelter Look-up'!$J:$J,0))</f>
        <v>#N/A</v>
      </c>
      <c r="X1434" s="171">
        <f t="shared" ca="1" si="69"/>
        <v>0</v>
      </c>
      <c r="AB1434" s="171" t="str">
        <f t="shared" si="70"/>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71"/>
        <v/>
      </c>
      <c r="T1435" s="156" t="str">
        <f ca="1">IF(B1435="","",IF(ISERROR(MATCH($J1435,SorP!$B$1:$B$5661,0)),"",INDIRECT("'SorP'!$A$"&amp;MATCH($J1435,SorP!$B$1:$B$5661,0))))</f>
        <v/>
      </c>
      <c r="U1435" s="169"/>
      <c r="V1435" s="170" t="e">
        <f>IF(C1435="",NA(),MATCH($B1435&amp;$C1435,'Smelter Look-up'!$J:$J,0))</f>
        <v>#N/A</v>
      </c>
      <c r="X1435" s="171">
        <f t="shared" ca="1" si="69"/>
        <v>0</v>
      </c>
      <c r="AB1435" s="171" t="str">
        <f t="shared" si="70"/>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71"/>
        <v/>
      </c>
      <c r="T1436" s="156" t="str">
        <f ca="1">IF(B1436="","",IF(ISERROR(MATCH($J1436,SorP!$B$1:$B$5661,0)),"",INDIRECT("'SorP'!$A$"&amp;MATCH($J1436,SorP!$B$1:$B$5661,0))))</f>
        <v/>
      </c>
      <c r="U1436" s="169"/>
      <c r="V1436" s="170" t="e">
        <f>IF(C1436="",NA(),MATCH($B1436&amp;$C1436,'Smelter Look-up'!$J:$J,0))</f>
        <v>#N/A</v>
      </c>
      <c r="X1436" s="171">
        <f t="shared" ca="1" si="69"/>
        <v>0</v>
      </c>
      <c r="AB1436" s="171" t="str">
        <f t="shared" si="70"/>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71"/>
        <v/>
      </c>
      <c r="T1437" s="156" t="str">
        <f ca="1">IF(B1437="","",IF(ISERROR(MATCH($J1437,SorP!$B$1:$B$5661,0)),"",INDIRECT("'SorP'!$A$"&amp;MATCH($J1437,SorP!$B$1:$B$5661,0))))</f>
        <v/>
      </c>
      <c r="U1437" s="169"/>
      <c r="V1437" s="170" t="e">
        <f>IF(C1437="",NA(),MATCH($B1437&amp;$C1437,'Smelter Look-up'!$J:$J,0))</f>
        <v>#N/A</v>
      </c>
      <c r="X1437" s="171">
        <f t="shared" ca="1" si="69"/>
        <v>0</v>
      </c>
      <c r="AB1437" s="171" t="str">
        <f t="shared" si="70"/>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71"/>
        <v/>
      </c>
      <c r="T1438" s="156" t="str">
        <f ca="1">IF(B1438="","",IF(ISERROR(MATCH($J1438,SorP!$B$1:$B$5661,0)),"",INDIRECT("'SorP'!$A$"&amp;MATCH($J1438,SorP!$B$1:$B$5661,0))))</f>
        <v/>
      </c>
      <c r="U1438" s="169"/>
      <c r="V1438" s="170" t="e">
        <f>IF(C1438="",NA(),MATCH($B1438&amp;$C1438,'Smelter Look-up'!$J:$J,0))</f>
        <v>#N/A</v>
      </c>
      <c r="X1438" s="171">
        <f t="shared" ca="1" si="69"/>
        <v>0</v>
      </c>
      <c r="AB1438" s="171" t="str">
        <f t="shared" si="70"/>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71"/>
        <v/>
      </c>
      <c r="T1439" s="156" t="str">
        <f ca="1">IF(B1439="","",IF(ISERROR(MATCH($J1439,SorP!$B$1:$B$5661,0)),"",INDIRECT("'SorP'!$A$"&amp;MATCH($J1439,SorP!$B$1:$B$5661,0))))</f>
        <v/>
      </c>
      <c r="U1439" s="169"/>
      <c r="V1439" s="170" t="e">
        <f>IF(C1439="",NA(),MATCH($B1439&amp;$C1439,'Smelter Look-up'!$J:$J,0))</f>
        <v>#N/A</v>
      </c>
      <c r="X1439" s="171">
        <f t="shared" ca="1" si="69"/>
        <v>0</v>
      </c>
      <c r="AB1439" s="171" t="str">
        <f t="shared" si="70"/>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71"/>
        <v/>
      </c>
      <c r="T1440" s="156" t="str">
        <f ca="1">IF(B1440="","",IF(ISERROR(MATCH($J1440,SorP!$B$1:$B$5661,0)),"",INDIRECT("'SorP'!$A$"&amp;MATCH($J1440,SorP!$B$1:$B$5661,0))))</f>
        <v/>
      </c>
      <c r="U1440" s="169"/>
      <c r="V1440" s="170" t="e">
        <f>IF(C1440="",NA(),MATCH($B1440&amp;$C1440,'Smelter Look-up'!$J:$J,0))</f>
        <v>#N/A</v>
      </c>
      <c r="X1440" s="171">
        <f t="shared" ca="1" si="69"/>
        <v>0</v>
      </c>
      <c r="AB1440" s="171" t="str">
        <f t="shared" si="70"/>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71"/>
        <v/>
      </c>
      <c r="T1441" s="156" t="str">
        <f ca="1">IF(B1441="","",IF(ISERROR(MATCH($J1441,SorP!$B$1:$B$5661,0)),"",INDIRECT("'SorP'!$A$"&amp;MATCH($J1441,SorP!$B$1:$B$5661,0))))</f>
        <v/>
      </c>
      <c r="U1441" s="169"/>
      <c r="V1441" s="170" t="e">
        <f>IF(C1441="",NA(),MATCH($B1441&amp;$C1441,'Smelter Look-up'!$J:$J,0))</f>
        <v>#N/A</v>
      </c>
      <c r="X1441" s="171">
        <f t="shared" ca="1" si="69"/>
        <v>0</v>
      </c>
      <c r="AB1441" s="171" t="str">
        <f t="shared" si="70"/>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71"/>
        <v/>
      </c>
      <c r="T1442" s="156" t="str">
        <f ca="1">IF(B1442="","",IF(ISERROR(MATCH($J1442,SorP!$B$1:$B$5661,0)),"",INDIRECT("'SorP'!$A$"&amp;MATCH($J1442,SorP!$B$1:$B$5661,0))))</f>
        <v/>
      </c>
      <c r="U1442" s="169"/>
      <c r="V1442" s="170" t="e">
        <f>IF(C1442="",NA(),MATCH($B1442&amp;$C1442,'Smelter Look-up'!$J:$J,0))</f>
        <v>#N/A</v>
      </c>
      <c r="X1442" s="171">
        <f t="shared" ca="1" si="69"/>
        <v>0</v>
      </c>
      <c r="AB1442" s="171" t="str">
        <f t="shared" si="70"/>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71"/>
        <v/>
      </c>
      <c r="T1443" s="156" t="str">
        <f ca="1">IF(B1443="","",IF(ISERROR(MATCH($J1443,SorP!$B$1:$B$5661,0)),"",INDIRECT("'SorP'!$A$"&amp;MATCH($J1443,SorP!$B$1:$B$5661,0))))</f>
        <v/>
      </c>
      <c r="U1443" s="169"/>
      <c r="V1443" s="170" t="e">
        <f>IF(C1443="",NA(),MATCH($B1443&amp;$C1443,'Smelter Look-up'!$J:$J,0))</f>
        <v>#N/A</v>
      </c>
      <c r="X1443" s="171">
        <f t="shared" ca="1" si="69"/>
        <v>0</v>
      </c>
      <c r="AB1443" s="171" t="str">
        <f t="shared" si="70"/>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71"/>
        <v/>
      </c>
      <c r="T1444" s="156" t="str">
        <f ca="1">IF(B1444="","",IF(ISERROR(MATCH($J1444,SorP!$B$1:$B$5661,0)),"",INDIRECT("'SorP'!$A$"&amp;MATCH($J1444,SorP!$B$1:$B$5661,0))))</f>
        <v/>
      </c>
      <c r="U1444" s="169"/>
      <c r="V1444" s="170" t="e">
        <f>IF(C1444="",NA(),MATCH($B1444&amp;$C1444,'Smelter Look-up'!$J:$J,0))</f>
        <v>#N/A</v>
      </c>
      <c r="X1444" s="171">
        <f t="shared" ca="1" si="69"/>
        <v>0</v>
      </c>
      <c r="AB1444" s="171" t="str">
        <f t="shared" si="70"/>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71"/>
        <v/>
      </c>
      <c r="T1445" s="156" t="str">
        <f ca="1">IF(B1445="","",IF(ISERROR(MATCH($J1445,SorP!$B$1:$B$5661,0)),"",INDIRECT("'SorP'!$A$"&amp;MATCH($J1445,SorP!$B$1:$B$5661,0))))</f>
        <v/>
      </c>
      <c r="U1445" s="169"/>
      <c r="V1445" s="170" t="e">
        <f>IF(C1445="",NA(),MATCH($B1445&amp;$C1445,'Smelter Look-up'!$J:$J,0))</f>
        <v>#N/A</v>
      </c>
      <c r="X1445" s="171">
        <f t="shared" ca="1" si="69"/>
        <v>0</v>
      </c>
      <c r="AB1445" s="171" t="str">
        <f t="shared" si="70"/>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71"/>
        <v/>
      </c>
      <c r="T1446" s="156" t="str">
        <f ca="1">IF(B1446="","",IF(ISERROR(MATCH($J1446,SorP!$B$1:$B$5661,0)),"",INDIRECT("'SorP'!$A$"&amp;MATCH($J1446,SorP!$B$1:$B$5661,0))))</f>
        <v/>
      </c>
      <c r="U1446" s="169"/>
      <c r="V1446" s="170" t="e">
        <f>IF(C1446="",NA(),MATCH($B1446&amp;$C1446,'Smelter Look-up'!$J:$J,0))</f>
        <v>#N/A</v>
      </c>
      <c r="X1446" s="171">
        <f t="shared" ca="1" si="69"/>
        <v>0</v>
      </c>
      <c r="AB1446" s="171" t="str">
        <f t="shared" si="70"/>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71"/>
        <v/>
      </c>
      <c r="T1447" s="156" t="str">
        <f ca="1">IF(B1447="","",IF(ISERROR(MATCH($J1447,SorP!$B$1:$B$5661,0)),"",INDIRECT("'SorP'!$A$"&amp;MATCH($J1447,SorP!$B$1:$B$5661,0))))</f>
        <v/>
      </c>
      <c r="U1447" s="169"/>
      <c r="V1447" s="170" t="e">
        <f>IF(C1447="",NA(),MATCH($B1447&amp;$C1447,'Smelter Look-up'!$J:$J,0))</f>
        <v>#N/A</v>
      </c>
      <c r="X1447" s="171">
        <f t="shared" ca="1" si="69"/>
        <v>0</v>
      </c>
      <c r="AB1447" s="171" t="str">
        <f t="shared" si="70"/>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71"/>
        <v/>
      </c>
      <c r="T1448" s="156" t="str">
        <f ca="1">IF(B1448="","",IF(ISERROR(MATCH($J1448,SorP!$B$1:$B$5661,0)),"",INDIRECT("'SorP'!$A$"&amp;MATCH($J1448,SorP!$B$1:$B$5661,0))))</f>
        <v/>
      </c>
      <c r="U1448" s="169"/>
      <c r="V1448" s="170" t="e">
        <f>IF(C1448="",NA(),MATCH($B1448&amp;$C1448,'Smelter Look-up'!$J:$J,0))</f>
        <v>#N/A</v>
      </c>
      <c r="X1448" s="171">
        <f t="shared" ca="1" si="69"/>
        <v>0</v>
      </c>
      <c r="AB1448" s="171" t="str">
        <f t="shared" si="70"/>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71"/>
        <v/>
      </c>
      <c r="T1449" s="156" t="str">
        <f ca="1">IF(B1449="","",IF(ISERROR(MATCH($J1449,SorP!$B$1:$B$5661,0)),"",INDIRECT("'SorP'!$A$"&amp;MATCH($J1449,SorP!$B$1:$B$5661,0))))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71"/>
        <v/>
      </c>
      <c r="T1450" s="156" t="str">
        <f ca="1">IF(B1450="","",IF(ISERROR(MATCH($J1450,SorP!$B$1:$B$5661,0)),"",INDIRECT("'SorP'!$A$"&amp;MATCH($J1450,SorP!$B$1:$B$5661,0))))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71"/>
        <v/>
      </c>
      <c r="T1451" s="156" t="str">
        <f ca="1">IF(B1451="","",IF(ISERROR(MATCH($J1451,SorP!$B$1:$B$5661,0)),"",INDIRECT("'SorP'!$A$"&amp;MATCH($J1451,SorP!$B$1:$B$5661,0))))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71"/>
        <v/>
      </c>
      <c r="T1452" s="156" t="str">
        <f ca="1">IF(B1452="","",IF(ISERROR(MATCH($J1452,SorP!$B$1:$B$5661,0)),"",INDIRECT("'SorP'!$A$"&amp;MATCH($J1452,SorP!$B$1:$B$5661,0))))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71"/>
        <v/>
      </c>
      <c r="T1453" s="156" t="str">
        <f ca="1">IF(B1453="","",IF(ISERROR(MATCH($J1453,SorP!$B$1:$B$5661,0)),"",INDIRECT("'SorP'!$A$"&amp;MATCH($J1453,SorP!$B$1:$B$5661,0))))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71"/>
        <v/>
      </c>
      <c r="T1454" s="156" t="str">
        <f ca="1">IF(B1454="","",IF(ISERROR(MATCH($J1454,SorP!$B$1:$B$5661,0)),"",INDIRECT("'SorP'!$A$"&amp;MATCH($J1454,SorP!$B$1:$B$5661,0))))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71"/>
        <v/>
      </c>
      <c r="T1455" s="156" t="str">
        <f ca="1">IF(B1455="","",IF(ISERROR(MATCH($J1455,SorP!$B$1:$B$5661,0)),"",INDIRECT("'SorP'!$A$"&amp;MATCH($J1455,SorP!$B$1:$B$5661,0))))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1"/>
        <v/>
      </c>
      <c r="T1456" s="156" t="str">
        <f ca="1">IF(B1456="","",IF(ISERROR(MATCH($J1456,SorP!$B$1:$B$5661,0)),"",INDIRECT("'SorP'!$A$"&amp;MATCH($J1456,SorP!$B$1:$B$5661,0))))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1"/>
        <v/>
      </c>
      <c r="T1457" s="156" t="str">
        <f ca="1">IF(B1457="","",IF(ISERROR(MATCH($J1457,SorP!$B$1:$B$5661,0)),"",INDIRECT("'SorP'!$A$"&amp;MATCH($J1457,SorP!$B$1:$B$5661,0))))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1"/>
        <v/>
      </c>
      <c r="T1458" s="156" t="str">
        <f ca="1">IF(B1458="","",IF(ISERROR(MATCH($J1458,SorP!$B$1:$B$5661,0)),"",INDIRECT("'SorP'!$A$"&amp;MATCH($J1458,SorP!$B$1:$B$5661,0))))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1"/>
        <v/>
      </c>
      <c r="T1459" s="156" t="str">
        <f ca="1">IF(B1459="","",IF(ISERROR(MATCH($J1459,SorP!$B$1:$B$5661,0)),"",INDIRECT("'SorP'!$A$"&amp;MATCH($J1459,SorP!$B$1:$B$5661,0))))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1"/>
        <v/>
      </c>
      <c r="T1460" s="156" t="str">
        <f ca="1">IF(B1460="","",IF(ISERROR(MATCH($J1460,SorP!$B$1:$B$5661,0)),"",INDIRECT("'SorP'!$A$"&amp;MATCH($J1460,SorP!$B$1:$B$5661,0))))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1"/>
        <v/>
      </c>
      <c r="T1461" s="156" t="str">
        <f ca="1">IF(B1461="","",IF(ISERROR(MATCH($J1461,SorP!$B$1:$B$5661,0)),"",INDIRECT("'SorP'!$A$"&amp;MATCH($J1461,SorP!$B$1:$B$5661,0))))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1"/>
        <v/>
      </c>
      <c r="T1462" s="156" t="str">
        <f ca="1">IF(B1462="","",IF(ISERROR(MATCH($J1462,SorP!$B$1:$B$5661,0)),"",INDIRECT("'SorP'!$A$"&amp;MATCH($J1462,SorP!$B$1:$B$5661,0))))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IF(B1463="","",IF(ISERROR(MATCH($J1463,SorP!$B$1:$B$5661,0)),"",INDIRECT("'SorP'!$A$"&amp;MATCH($J1463,SorP!$B$1:$B$5661,0))))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IF(B1464="","",IF(ISERROR(MATCH($J1464,SorP!$B$1:$B$5661,0)),"",INDIRECT("'SorP'!$A$"&amp;MATCH($J1464,SorP!$B$1:$B$5661,0))))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IF(B1465="","",IF(ISERROR(MATCH($J1465,SorP!$B$1:$B$5661,0)),"",INDIRECT("'SorP'!$A$"&amp;MATCH($J1465,SorP!$B$1:$B$5661,0))))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ref="X1471:X1534" ca="1" si="72">IF(AND(C1471="Smelter not listed",OR(LEN(D1471)=0,LEN(E1471)=0)),1,0)</f>
        <v>0</v>
      </c>
      <c r="AB1471" s="171" t="str">
        <f t="shared" ref="AB1471:AB1534" si="73">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4">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72"/>
        <v>0</v>
      </c>
      <c r="AB1472" s="171" t="str">
        <f t="shared" si="73"/>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4"/>
        <v/>
      </c>
      <c r="T1473" s="156" t="str">
        <f ca="1">IF(B1473="","",IF(ISERROR(MATCH($J1473,SorP!$B$1:$B$5661,0)),"",INDIRECT("'SorP'!$A$"&amp;MATCH($J1473,SorP!$B$1:$B$5661,0))))</f>
        <v/>
      </c>
      <c r="U1473" s="169"/>
      <c r="V1473" s="170" t="e">
        <f>IF(C1473="",NA(),MATCH($B1473&amp;$C1473,'Smelter Look-up'!$J:$J,0))</f>
        <v>#N/A</v>
      </c>
      <c r="X1473" s="171">
        <f t="shared" ca="1" si="72"/>
        <v>0</v>
      </c>
      <c r="AB1473" s="171" t="str">
        <f t="shared" si="73"/>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4"/>
        <v/>
      </c>
      <c r="T1474" s="156" t="str">
        <f ca="1">IF(B1474="","",IF(ISERROR(MATCH($J1474,SorP!$B$1:$B$5661,0)),"",INDIRECT("'SorP'!$A$"&amp;MATCH($J1474,SorP!$B$1:$B$5661,0))))</f>
        <v/>
      </c>
      <c r="U1474" s="169"/>
      <c r="V1474" s="170" t="e">
        <f>IF(C1474="",NA(),MATCH($B1474&amp;$C1474,'Smelter Look-up'!$J:$J,0))</f>
        <v>#N/A</v>
      </c>
      <c r="X1474" s="171">
        <f t="shared" ca="1" si="72"/>
        <v>0</v>
      </c>
      <c r="AB1474" s="171" t="str">
        <f t="shared" si="73"/>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4"/>
        <v/>
      </c>
      <c r="T1475" s="156" t="str">
        <f ca="1">IF(B1475="","",IF(ISERROR(MATCH($J1475,SorP!$B$1:$B$5661,0)),"",INDIRECT("'SorP'!$A$"&amp;MATCH($J1475,SorP!$B$1:$B$5661,0))))</f>
        <v/>
      </c>
      <c r="U1475" s="169"/>
      <c r="V1475" s="170" t="e">
        <f>IF(C1475="",NA(),MATCH($B1475&amp;$C1475,'Smelter Look-up'!$J:$J,0))</f>
        <v>#N/A</v>
      </c>
      <c r="X1475" s="171">
        <f t="shared" ca="1" si="72"/>
        <v>0</v>
      </c>
      <c r="AB1475" s="171" t="str">
        <f t="shared" si="73"/>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4"/>
        <v/>
      </c>
      <c r="T1476" s="156" t="str">
        <f ca="1">IF(B1476="","",IF(ISERROR(MATCH($J1476,SorP!$B$1:$B$5661,0)),"",INDIRECT("'SorP'!$A$"&amp;MATCH($J1476,SorP!$B$1:$B$5661,0))))</f>
        <v/>
      </c>
      <c r="U1476" s="169"/>
      <c r="V1476" s="170" t="e">
        <f>IF(C1476="",NA(),MATCH($B1476&amp;$C1476,'Smelter Look-up'!$J:$J,0))</f>
        <v>#N/A</v>
      </c>
      <c r="X1476" s="171">
        <f t="shared" ca="1" si="72"/>
        <v>0</v>
      </c>
      <c r="AB1476" s="171" t="str">
        <f t="shared" si="73"/>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4"/>
        <v/>
      </c>
      <c r="T1477" s="156" t="str">
        <f ca="1">IF(B1477="","",IF(ISERROR(MATCH($J1477,SorP!$B$1:$B$5661,0)),"",INDIRECT("'SorP'!$A$"&amp;MATCH($J1477,SorP!$B$1:$B$5661,0))))</f>
        <v/>
      </c>
      <c r="U1477" s="169"/>
      <c r="V1477" s="170" t="e">
        <f>IF(C1477="",NA(),MATCH($B1477&amp;$C1477,'Smelter Look-up'!$J:$J,0))</f>
        <v>#N/A</v>
      </c>
      <c r="X1477" s="171">
        <f t="shared" ca="1" si="72"/>
        <v>0</v>
      </c>
      <c r="AB1477" s="171" t="str">
        <f t="shared" si="73"/>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4"/>
        <v/>
      </c>
      <c r="T1478" s="156" t="str">
        <f ca="1">IF(B1478="","",IF(ISERROR(MATCH($J1478,SorP!$B$1:$B$5661,0)),"",INDIRECT("'SorP'!$A$"&amp;MATCH($J1478,SorP!$B$1:$B$5661,0))))</f>
        <v/>
      </c>
      <c r="U1478" s="169"/>
      <c r="V1478" s="170" t="e">
        <f>IF(C1478="",NA(),MATCH($B1478&amp;$C1478,'Smelter Look-up'!$J:$J,0))</f>
        <v>#N/A</v>
      </c>
      <c r="X1478" s="171">
        <f t="shared" ca="1" si="72"/>
        <v>0</v>
      </c>
      <c r="AB1478" s="171" t="str">
        <f t="shared" si="73"/>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4"/>
        <v/>
      </c>
      <c r="T1479" s="156" t="str">
        <f ca="1">IF(B1479="","",IF(ISERROR(MATCH($J1479,SorP!$B$1:$B$5661,0)),"",INDIRECT("'SorP'!$A$"&amp;MATCH($J1479,SorP!$B$1:$B$5661,0))))</f>
        <v/>
      </c>
      <c r="U1479" s="169"/>
      <c r="V1479" s="170" t="e">
        <f>IF(C1479="",NA(),MATCH($B1479&amp;$C1479,'Smelter Look-up'!$J:$J,0))</f>
        <v>#N/A</v>
      </c>
      <c r="X1479" s="171">
        <f t="shared" ca="1" si="72"/>
        <v>0</v>
      </c>
      <c r="AB1479" s="171" t="str">
        <f t="shared" si="73"/>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4"/>
        <v/>
      </c>
      <c r="T1480" s="156" t="str">
        <f ca="1">IF(B1480="","",IF(ISERROR(MATCH($J1480,SorP!$B$1:$B$5661,0)),"",INDIRECT("'SorP'!$A$"&amp;MATCH($J1480,SorP!$B$1:$B$5661,0))))</f>
        <v/>
      </c>
      <c r="U1480" s="169"/>
      <c r="V1480" s="170" t="e">
        <f>IF(C1480="",NA(),MATCH($B1480&amp;$C1480,'Smelter Look-up'!$J:$J,0))</f>
        <v>#N/A</v>
      </c>
      <c r="X1480" s="171">
        <f t="shared" ca="1" si="72"/>
        <v>0</v>
      </c>
      <c r="AB1480" s="171" t="str">
        <f t="shared" si="73"/>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4"/>
        <v/>
      </c>
      <c r="T1481" s="156" t="str">
        <f ca="1">IF(B1481="","",IF(ISERROR(MATCH($J1481,SorP!$B$1:$B$5661,0)),"",INDIRECT("'SorP'!$A$"&amp;MATCH($J1481,SorP!$B$1:$B$5661,0))))</f>
        <v/>
      </c>
      <c r="U1481" s="169"/>
      <c r="V1481" s="170" t="e">
        <f>IF(C1481="",NA(),MATCH($B1481&amp;$C1481,'Smelter Look-up'!$J:$J,0))</f>
        <v>#N/A</v>
      </c>
      <c r="X1481" s="171">
        <f t="shared" ca="1" si="72"/>
        <v>0</v>
      </c>
      <c r="AB1481" s="171" t="str">
        <f t="shared" si="73"/>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4"/>
        <v/>
      </c>
      <c r="T1482" s="156" t="str">
        <f ca="1">IF(B1482="","",IF(ISERROR(MATCH($J1482,SorP!$B$1:$B$5661,0)),"",INDIRECT("'SorP'!$A$"&amp;MATCH($J1482,SorP!$B$1:$B$5661,0))))</f>
        <v/>
      </c>
      <c r="U1482" s="169"/>
      <c r="V1482" s="170" t="e">
        <f>IF(C1482="",NA(),MATCH($B1482&amp;$C1482,'Smelter Look-up'!$J:$J,0))</f>
        <v>#N/A</v>
      </c>
      <c r="X1482" s="171">
        <f t="shared" ca="1" si="72"/>
        <v>0</v>
      </c>
      <c r="AB1482" s="171" t="str">
        <f t="shared" si="73"/>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4"/>
        <v/>
      </c>
      <c r="T1483" s="156" t="str">
        <f ca="1">IF(B1483="","",IF(ISERROR(MATCH($J1483,SorP!$B$1:$B$5661,0)),"",INDIRECT("'SorP'!$A$"&amp;MATCH($J1483,SorP!$B$1:$B$5661,0))))</f>
        <v/>
      </c>
      <c r="U1483" s="169"/>
      <c r="V1483" s="170" t="e">
        <f>IF(C1483="",NA(),MATCH($B1483&amp;$C1483,'Smelter Look-up'!$J:$J,0))</f>
        <v>#N/A</v>
      </c>
      <c r="X1483" s="171">
        <f t="shared" ca="1" si="72"/>
        <v>0</v>
      </c>
      <c r="AB1483" s="171" t="str">
        <f t="shared" si="73"/>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4"/>
        <v/>
      </c>
      <c r="T1484" s="156" t="str">
        <f ca="1">IF(B1484="","",IF(ISERROR(MATCH($J1484,SorP!$B$1:$B$5661,0)),"",INDIRECT("'SorP'!$A$"&amp;MATCH($J1484,SorP!$B$1:$B$5661,0))))</f>
        <v/>
      </c>
      <c r="U1484" s="169"/>
      <c r="V1484" s="170" t="e">
        <f>IF(C1484="",NA(),MATCH($B1484&amp;$C1484,'Smelter Look-up'!$J:$J,0))</f>
        <v>#N/A</v>
      </c>
      <c r="X1484" s="171">
        <f t="shared" ca="1" si="72"/>
        <v>0</v>
      </c>
      <c r="AB1484" s="171" t="str">
        <f t="shared" si="73"/>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4"/>
        <v/>
      </c>
      <c r="T1485" s="156" t="str">
        <f ca="1">IF(B1485="","",IF(ISERROR(MATCH($J1485,SorP!$B$1:$B$5661,0)),"",INDIRECT("'SorP'!$A$"&amp;MATCH($J1485,SorP!$B$1:$B$5661,0))))</f>
        <v/>
      </c>
      <c r="U1485" s="169"/>
      <c r="V1485" s="170" t="e">
        <f>IF(C1485="",NA(),MATCH($B1485&amp;$C1485,'Smelter Look-up'!$J:$J,0))</f>
        <v>#N/A</v>
      </c>
      <c r="X1485" s="171">
        <f t="shared" ca="1" si="72"/>
        <v>0</v>
      </c>
      <c r="AB1485" s="171" t="str">
        <f t="shared" si="73"/>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4"/>
        <v/>
      </c>
      <c r="T1486" s="156" t="str">
        <f ca="1">IF(B1486="","",IF(ISERROR(MATCH($J1486,SorP!$B$1:$B$5661,0)),"",INDIRECT("'SorP'!$A$"&amp;MATCH($J1486,SorP!$B$1:$B$5661,0))))</f>
        <v/>
      </c>
      <c r="U1486" s="169"/>
      <c r="V1486" s="170" t="e">
        <f>IF(C1486="",NA(),MATCH($B1486&amp;$C1486,'Smelter Look-up'!$J:$J,0))</f>
        <v>#N/A</v>
      </c>
      <c r="X1486" s="171">
        <f t="shared" ca="1" si="72"/>
        <v>0</v>
      </c>
      <c r="AB1486" s="171" t="str">
        <f t="shared" si="73"/>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4"/>
        <v/>
      </c>
      <c r="T1487" s="156" t="str">
        <f ca="1">IF(B1487="","",IF(ISERROR(MATCH($J1487,SorP!$B$1:$B$5661,0)),"",INDIRECT("'SorP'!$A$"&amp;MATCH($J1487,SorP!$B$1:$B$5661,0))))</f>
        <v/>
      </c>
      <c r="U1487" s="169"/>
      <c r="V1487" s="170" t="e">
        <f>IF(C1487="",NA(),MATCH($B1487&amp;$C1487,'Smelter Look-up'!$J:$J,0))</f>
        <v>#N/A</v>
      </c>
      <c r="X1487" s="171">
        <f t="shared" ca="1" si="72"/>
        <v>0</v>
      </c>
      <c r="AB1487" s="171" t="str">
        <f t="shared" si="73"/>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4"/>
        <v/>
      </c>
      <c r="T1488" s="156" t="str">
        <f ca="1">IF(B1488="","",IF(ISERROR(MATCH($J1488,SorP!$B$1:$B$5661,0)),"",INDIRECT("'SorP'!$A$"&amp;MATCH($J1488,SorP!$B$1:$B$5661,0))))</f>
        <v/>
      </c>
      <c r="U1488" s="169"/>
      <c r="V1488" s="170" t="e">
        <f>IF(C1488="",NA(),MATCH($B1488&amp;$C1488,'Smelter Look-up'!$J:$J,0))</f>
        <v>#N/A</v>
      </c>
      <c r="X1488" s="171">
        <f t="shared" ca="1" si="72"/>
        <v>0</v>
      </c>
      <c r="AB1488" s="171" t="str">
        <f t="shared" si="73"/>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4"/>
        <v/>
      </c>
      <c r="T1489" s="156" t="str">
        <f ca="1">IF(B1489="","",IF(ISERROR(MATCH($J1489,SorP!$B$1:$B$5661,0)),"",INDIRECT("'SorP'!$A$"&amp;MATCH($J1489,SorP!$B$1:$B$5661,0))))</f>
        <v/>
      </c>
      <c r="U1489" s="169"/>
      <c r="V1489" s="170" t="e">
        <f>IF(C1489="",NA(),MATCH($B1489&amp;$C1489,'Smelter Look-up'!$J:$J,0))</f>
        <v>#N/A</v>
      </c>
      <c r="X1489" s="171">
        <f t="shared" ca="1" si="72"/>
        <v>0</v>
      </c>
      <c r="AB1489" s="171" t="str">
        <f t="shared" si="73"/>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4"/>
        <v/>
      </c>
      <c r="T1490" s="156" t="str">
        <f ca="1">IF(B1490="","",IF(ISERROR(MATCH($J1490,SorP!$B$1:$B$5661,0)),"",INDIRECT("'SorP'!$A$"&amp;MATCH($J1490,SorP!$B$1:$B$5661,0))))</f>
        <v/>
      </c>
      <c r="U1490" s="169"/>
      <c r="V1490" s="170" t="e">
        <f>IF(C1490="",NA(),MATCH($B1490&amp;$C1490,'Smelter Look-up'!$J:$J,0))</f>
        <v>#N/A</v>
      </c>
      <c r="X1490" s="171">
        <f t="shared" ca="1" si="72"/>
        <v>0</v>
      </c>
      <c r="AB1490" s="171" t="str">
        <f t="shared" si="73"/>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4"/>
        <v/>
      </c>
      <c r="T1491" s="156" t="str">
        <f ca="1">IF(B1491="","",IF(ISERROR(MATCH($J1491,SorP!$B$1:$B$5661,0)),"",INDIRECT("'SorP'!$A$"&amp;MATCH($J1491,SorP!$B$1:$B$5661,0))))</f>
        <v/>
      </c>
      <c r="U1491" s="169"/>
      <c r="V1491" s="170" t="e">
        <f>IF(C1491="",NA(),MATCH($B1491&amp;$C1491,'Smelter Look-up'!$J:$J,0))</f>
        <v>#N/A</v>
      </c>
      <c r="X1491" s="171">
        <f t="shared" ca="1" si="72"/>
        <v>0</v>
      </c>
      <c r="AB1491" s="171" t="str">
        <f t="shared" si="73"/>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4"/>
        <v/>
      </c>
      <c r="T1492" s="156" t="str">
        <f ca="1">IF(B1492="","",IF(ISERROR(MATCH($J1492,SorP!$B$1:$B$5661,0)),"",INDIRECT("'SorP'!$A$"&amp;MATCH($J1492,SorP!$B$1:$B$5661,0))))</f>
        <v/>
      </c>
      <c r="U1492" s="169"/>
      <c r="V1492" s="170" t="e">
        <f>IF(C1492="",NA(),MATCH($B1492&amp;$C1492,'Smelter Look-up'!$J:$J,0))</f>
        <v>#N/A</v>
      </c>
      <c r="X1492" s="171">
        <f t="shared" ca="1" si="72"/>
        <v>0</v>
      </c>
      <c r="AB1492" s="171" t="str">
        <f t="shared" si="73"/>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4"/>
        <v/>
      </c>
      <c r="T1493" s="156" t="str">
        <f ca="1">IF(B1493="","",IF(ISERROR(MATCH($J1493,SorP!$B$1:$B$5661,0)),"",INDIRECT("'SorP'!$A$"&amp;MATCH($J1493,SorP!$B$1:$B$5661,0))))</f>
        <v/>
      </c>
      <c r="U1493" s="169"/>
      <c r="V1493" s="170" t="e">
        <f>IF(C1493="",NA(),MATCH($B1493&amp;$C1493,'Smelter Look-up'!$J:$J,0))</f>
        <v>#N/A</v>
      </c>
      <c r="X1493" s="171">
        <f t="shared" ca="1" si="72"/>
        <v>0</v>
      </c>
      <c r="AB1493" s="171" t="str">
        <f t="shared" si="73"/>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4"/>
        <v/>
      </c>
      <c r="T1494" s="156" t="str">
        <f ca="1">IF(B1494="","",IF(ISERROR(MATCH($J1494,SorP!$B$1:$B$5661,0)),"",INDIRECT("'SorP'!$A$"&amp;MATCH($J1494,SorP!$B$1:$B$5661,0))))</f>
        <v/>
      </c>
      <c r="U1494" s="169"/>
      <c r="V1494" s="170" t="e">
        <f>IF(C1494="",NA(),MATCH($B1494&amp;$C1494,'Smelter Look-up'!$J:$J,0))</f>
        <v>#N/A</v>
      </c>
      <c r="X1494" s="171">
        <f t="shared" ca="1" si="72"/>
        <v>0</v>
      </c>
      <c r="AB1494" s="171" t="str">
        <f t="shared" si="73"/>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4"/>
        <v/>
      </c>
      <c r="T1495" s="156" t="str">
        <f ca="1">IF(B1495="","",IF(ISERROR(MATCH($J1495,SorP!$B$1:$B$5661,0)),"",INDIRECT("'SorP'!$A$"&amp;MATCH($J1495,SorP!$B$1:$B$5661,0))))</f>
        <v/>
      </c>
      <c r="U1495" s="169"/>
      <c r="V1495" s="170" t="e">
        <f>IF(C1495="",NA(),MATCH($B1495&amp;$C1495,'Smelter Look-up'!$J:$J,0))</f>
        <v>#N/A</v>
      </c>
      <c r="X1495" s="171">
        <f t="shared" ca="1" si="72"/>
        <v>0</v>
      </c>
      <c r="AB1495" s="171" t="str">
        <f t="shared" si="73"/>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4"/>
        <v/>
      </c>
      <c r="T1496" s="156" t="str">
        <f ca="1">IF(B1496="","",IF(ISERROR(MATCH($J1496,SorP!$B$1:$B$5661,0)),"",INDIRECT("'SorP'!$A$"&amp;MATCH($J1496,SorP!$B$1:$B$5661,0))))</f>
        <v/>
      </c>
      <c r="U1496" s="169"/>
      <c r="V1496" s="170" t="e">
        <f>IF(C1496="",NA(),MATCH($B1496&amp;$C1496,'Smelter Look-up'!$J:$J,0))</f>
        <v>#N/A</v>
      </c>
      <c r="X1496" s="171">
        <f t="shared" ca="1" si="72"/>
        <v>0</v>
      </c>
      <c r="AB1496" s="171" t="str">
        <f t="shared" si="73"/>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4"/>
        <v/>
      </c>
      <c r="T1497" s="156" t="str">
        <f ca="1">IF(B1497="","",IF(ISERROR(MATCH($J1497,SorP!$B$1:$B$5661,0)),"",INDIRECT("'SorP'!$A$"&amp;MATCH($J1497,SorP!$B$1:$B$5661,0))))</f>
        <v/>
      </c>
      <c r="U1497" s="169"/>
      <c r="V1497" s="170" t="e">
        <f>IF(C1497="",NA(),MATCH($B1497&amp;$C1497,'Smelter Look-up'!$J:$J,0))</f>
        <v>#N/A</v>
      </c>
      <c r="X1497" s="171">
        <f t="shared" ca="1" si="72"/>
        <v>0</v>
      </c>
      <c r="AB1497" s="171" t="str">
        <f t="shared" si="73"/>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4"/>
        <v/>
      </c>
      <c r="T1498" s="156" t="str">
        <f ca="1">IF(B1498="","",IF(ISERROR(MATCH($J1498,SorP!$B$1:$B$5661,0)),"",INDIRECT("'SorP'!$A$"&amp;MATCH($J1498,SorP!$B$1:$B$5661,0))))</f>
        <v/>
      </c>
      <c r="U1498" s="169"/>
      <c r="V1498" s="170" t="e">
        <f>IF(C1498="",NA(),MATCH($B1498&amp;$C1498,'Smelter Look-up'!$J:$J,0))</f>
        <v>#N/A</v>
      </c>
      <c r="X1498" s="171">
        <f t="shared" ca="1" si="72"/>
        <v>0</v>
      </c>
      <c r="AB1498" s="171" t="str">
        <f t="shared" si="73"/>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4"/>
        <v/>
      </c>
      <c r="T1499" s="156" t="str">
        <f ca="1">IF(B1499="","",IF(ISERROR(MATCH($J1499,SorP!$B$1:$B$5661,0)),"",INDIRECT("'SorP'!$A$"&amp;MATCH($J1499,SorP!$B$1:$B$5661,0))))</f>
        <v/>
      </c>
      <c r="U1499" s="169"/>
      <c r="V1499" s="170" t="e">
        <f>IF(C1499="",NA(),MATCH($B1499&amp;$C1499,'Smelter Look-up'!$J:$J,0))</f>
        <v>#N/A</v>
      </c>
      <c r="X1499" s="171">
        <f t="shared" ca="1" si="72"/>
        <v>0</v>
      </c>
      <c r="AB1499" s="171" t="str">
        <f t="shared" si="73"/>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4"/>
        <v/>
      </c>
      <c r="T1500" s="156" t="str">
        <f ca="1">IF(B1500="","",IF(ISERROR(MATCH($J1500,SorP!$B$1:$B$5661,0)),"",INDIRECT("'SorP'!$A$"&amp;MATCH($J1500,SorP!$B$1:$B$5661,0))))</f>
        <v/>
      </c>
      <c r="U1500" s="169"/>
      <c r="V1500" s="170" t="e">
        <f>IF(C1500="",NA(),MATCH($B1500&amp;$C1500,'Smelter Look-up'!$J:$J,0))</f>
        <v>#N/A</v>
      </c>
      <c r="X1500" s="171">
        <f t="shared" ca="1" si="72"/>
        <v>0</v>
      </c>
      <c r="AB1500" s="171" t="str">
        <f t="shared" si="73"/>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4"/>
        <v/>
      </c>
      <c r="T1501" s="156" t="str">
        <f ca="1">IF(B1501="","",IF(ISERROR(MATCH($J1501,SorP!$B$1:$B$5661,0)),"",INDIRECT("'SorP'!$A$"&amp;MATCH($J1501,SorP!$B$1:$B$5661,0))))</f>
        <v/>
      </c>
      <c r="U1501" s="169"/>
      <c r="V1501" s="170" t="e">
        <f>IF(C1501="",NA(),MATCH($B1501&amp;$C1501,'Smelter Look-up'!$J:$J,0))</f>
        <v>#N/A</v>
      </c>
      <c r="X1501" s="171">
        <f t="shared" ca="1" si="72"/>
        <v>0</v>
      </c>
      <c r="AB1501" s="171" t="str">
        <f t="shared" si="73"/>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4"/>
        <v/>
      </c>
      <c r="T1502" s="156" t="str">
        <f ca="1">IF(B1502="","",IF(ISERROR(MATCH($J1502,SorP!$B$1:$B$5661,0)),"",INDIRECT("'SorP'!$A$"&amp;MATCH($J1502,SorP!$B$1:$B$5661,0))))</f>
        <v/>
      </c>
      <c r="U1502" s="169"/>
      <c r="V1502" s="170" t="e">
        <f>IF(C1502="",NA(),MATCH($B1502&amp;$C1502,'Smelter Look-up'!$J:$J,0))</f>
        <v>#N/A</v>
      </c>
      <c r="X1502" s="171">
        <f t="shared" ca="1" si="72"/>
        <v>0</v>
      </c>
      <c r="AB1502" s="171" t="str">
        <f t="shared" si="73"/>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4"/>
        <v/>
      </c>
      <c r="T1503" s="156" t="str">
        <f ca="1">IF(B1503="","",IF(ISERROR(MATCH($J1503,SorP!$B$1:$B$5661,0)),"",INDIRECT("'SorP'!$A$"&amp;MATCH($J1503,SorP!$B$1:$B$5661,0))))</f>
        <v/>
      </c>
      <c r="U1503" s="169"/>
      <c r="V1503" s="170" t="e">
        <f>IF(C1503="",NA(),MATCH($B1503&amp;$C1503,'Smelter Look-up'!$J:$J,0))</f>
        <v>#N/A</v>
      </c>
      <c r="X1503" s="171">
        <f t="shared" ca="1" si="72"/>
        <v>0</v>
      </c>
      <c r="AB1503" s="171" t="str">
        <f t="shared" si="73"/>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4"/>
        <v/>
      </c>
      <c r="T1504" s="156" t="str">
        <f ca="1">IF(B1504="","",IF(ISERROR(MATCH($J1504,SorP!$B$1:$B$5661,0)),"",INDIRECT("'SorP'!$A$"&amp;MATCH($J1504,SorP!$B$1:$B$5661,0))))</f>
        <v/>
      </c>
      <c r="U1504" s="169"/>
      <c r="V1504" s="170" t="e">
        <f>IF(C1504="",NA(),MATCH($B1504&amp;$C1504,'Smelter Look-up'!$J:$J,0))</f>
        <v>#N/A</v>
      </c>
      <c r="X1504" s="171">
        <f t="shared" ca="1" si="72"/>
        <v>0</v>
      </c>
      <c r="AB1504" s="171" t="str">
        <f t="shared" si="73"/>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4"/>
        <v/>
      </c>
      <c r="T1505" s="156" t="str">
        <f ca="1">IF(B1505="","",IF(ISERROR(MATCH($J1505,SorP!$B$1:$B$5661,0)),"",INDIRECT("'SorP'!$A$"&amp;MATCH($J1505,SorP!$B$1:$B$5661,0))))</f>
        <v/>
      </c>
      <c r="U1505" s="169"/>
      <c r="V1505" s="170" t="e">
        <f>IF(C1505="",NA(),MATCH($B1505&amp;$C1505,'Smelter Look-up'!$J:$J,0))</f>
        <v>#N/A</v>
      </c>
      <c r="X1505" s="171">
        <f t="shared" ca="1" si="72"/>
        <v>0</v>
      </c>
      <c r="AB1505" s="171" t="str">
        <f t="shared" si="73"/>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4"/>
        <v/>
      </c>
      <c r="T1506" s="156" t="str">
        <f ca="1">IF(B1506="","",IF(ISERROR(MATCH($J1506,SorP!$B$1:$B$5661,0)),"",INDIRECT("'SorP'!$A$"&amp;MATCH($J1506,SorP!$B$1:$B$5661,0))))</f>
        <v/>
      </c>
      <c r="U1506" s="169"/>
      <c r="V1506" s="170" t="e">
        <f>IF(C1506="",NA(),MATCH($B1506&amp;$C1506,'Smelter Look-up'!$J:$J,0))</f>
        <v>#N/A</v>
      </c>
      <c r="X1506" s="171">
        <f t="shared" ca="1" si="72"/>
        <v>0</v>
      </c>
      <c r="AB1506" s="171" t="str">
        <f t="shared" si="73"/>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4"/>
        <v/>
      </c>
      <c r="T1507" s="156" t="str">
        <f ca="1">IF(B1507="","",IF(ISERROR(MATCH($J1507,SorP!$B$1:$B$5661,0)),"",INDIRECT("'SorP'!$A$"&amp;MATCH($J1507,SorP!$B$1:$B$5661,0))))</f>
        <v/>
      </c>
      <c r="U1507" s="169"/>
      <c r="V1507" s="170" t="e">
        <f>IF(C1507="",NA(),MATCH($B1507&amp;$C1507,'Smelter Look-up'!$J:$J,0))</f>
        <v>#N/A</v>
      </c>
      <c r="X1507" s="171">
        <f t="shared" ca="1" si="72"/>
        <v>0</v>
      </c>
      <c r="AB1507" s="171" t="str">
        <f t="shared" si="73"/>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4"/>
        <v/>
      </c>
      <c r="T1508" s="156" t="str">
        <f ca="1">IF(B1508="","",IF(ISERROR(MATCH($J1508,SorP!$B$1:$B$5661,0)),"",INDIRECT("'SorP'!$A$"&amp;MATCH($J1508,SorP!$B$1:$B$5661,0))))</f>
        <v/>
      </c>
      <c r="U1508" s="169"/>
      <c r="V1508" s="170" t="e">
        <f>IF(C1508="",NA(),MATCH($B1508&amp;$C1508,'Smelter Look-up'!$J:$J,0))</f>
        <v>#N/A</v>
      </c>
      <c r="X1508" s="171">
        <f t="shared" ca="1" si="72"/>
        <v>0</v>
      </c>
      <c r="AB1508" s="171" t="str">
        <f t="shared" si="73"/>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4"/>
        <v/>
      </c>
      <c r="T1509" s="156" t="str">
        <f ca="1">IF(B1509="","",IF(ISERROR(MATCH($J1509,SorP!$B$1:$B$5661,0)),"",INDIRECT("'SorP'!$A$"&amp;MATCH($J1509,SorP!$B$1:$B$5661,0))))</f>
        <v/>
      </c>
      <c r="U1509" s="169"/>
      <c r="V1509" s="170" t="e">
        <f>IF(C1509="",NA(),MATCH($B1509&amp;$C1509,'Smelter Look-up'!$J:$J,0))</f>
        <v>#N/A</v>
      </c>
      <c r="X1509" s="171">
        <f t="shared" ca="1" si="72"/>
        <v>0</v>
      </c>
      <c r="AB1509" s="171" t="str">
        <f t="shared" si="73"/>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4"/>
        <v/>
      </c>
      <c r="T1510" s="156" t="str">
        <f ca="1">IF(B1510="","",IF(ISERROR(MATCH($J1510,SorP!$B$1:$B$5661,0)),"",INDIRECT("'SorP'!$A$"&amp;MATCH($J1510,SorP!$B$1:$B$5661,0))))</f>
        <v/>
      </c>
      <c r="U1510" s="169"/>
      <c r="V1510" s="170" t="e">
        <f>IF(C1510="",NA(),MATCH($B1510&amp;$C1510,'Smelter Look-up'!$J:$J,0))</f>
        <v>#N/A</v>
      </c>
      <c r="X1510" s="171">
        <f t="shared" ca="1" si="72"/>
        <v>0</v>
      </c>
      <c r="AB1510" s="171" t="str">
        <f t="shared" si="73"/>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4"/>
        <v/>
      </c>
      <c r="T1511" s="156" t="str">
        <f ca="1">IF(B1511="","",IF(ISERROR(MATCH($J1511,SorP!$B$1:$B$5661,0)),"",INDIRECT("'SorP'!$A$"&amp;MATCH($J1511,SorP!$B$1:$B$5661,0))))</f>
        <v/>
      </c>
      <c r="U1511" s="169"/>
      <c r="V1511" s="170" t="e">
        <f>IF(C1511="",NA(),MATCH($B1511&amp;$C1511,'Smelter Look-up'!$J:$J,0))</f>
        <v>#N/A</v>
      </c>
      <c r="X1511" s="171">
        <f t="shared" ca="1" si="72"/>
        <v>0</v>
      </c>
      <c r="AB1511" s="171" t="str">
        <f t="shared" si="73"/>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4"/>
        <v/>
      </c>
      <c r="T1512" s="156" t="str">
        <f ca="1">IF(B1512="","",IF(ISERROR(MATCH($J1512,SorP!$B$1:$B$5661,0)),"",INDIRECT("'SorP'!$A$"&amp;MATCH($J1512,SorP!$B$1:$B$5661,0))))</f>
        <v/>
      </c>
      <c r="U1512" s="169"/>
      <c r="V1512" s="170" t="e">
        <f>IF(C1512="",NA(),MATCH($B1512&amp;$C1512,'Smelter Look-up'!$J:$J,0))</f>
        <v>#N/A</v>
      </c>
      <c r="X1512" s="171">
        <f t="shared" ca="1" si="72"/>
        <v>0</v>
      </c>
      <c r="AB1512" s="171" t="str">
        <f t="shared" si="73"/>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4"/>
        <v/>
      </c>
      <c r="T1513" s="156" t="str">
        <f ca="1">IF(B1513="","",IF(ISERROR(MATCH($J1513,SorP!$B$1:$B$5661,0)),"",INDIRECT("'SorP'!$A$"&amp;MATCH($J1513,SorP!$B$1:$B$5661,0))))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4"/>
        <v/>
      </c>
      <c r="T1514" s="156" t="str">
        <f ca="1">IF(B1514="","",IF(ISERROR(MATCH($J1514,SorP!$B$1:$B$5661,0)),"",INDIRECT("'SorP'!$A$"&amp;MATCH($J1514,SorP!$B$1:$B$5661,0))))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4"/>
        <v/>
      </c>
      <c r="T1515" s="156" t="str">
        <f ca="1">IF(B1515="","",IF(ISERROR(MATCH($J1515,SorP!$B$1:$B$5661,0)),"",INDIRECT("'SorP'!$A$"&amp;MATCH($J1515,SorP!$B$1:$B$5661,0))))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4"/>
        <v/>
      </c>
      <c r="T1516" s="156" t="str">
        <f ca="1">IF(B1516="","",IF(ISERROR(MATCH($J1516,SorP!$B$1:$B$5661,0)),"",INDIRECT("'SorP'!$A$"&amp;MATCH($J1516,SorP!$B$1:$B$5661,0))))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4"/>
        <v/>
      </c>
      <c r="T1517" s="156" t="str">
        <f ca="1">IF(B1517="","",IF(ISERROR(MATCH($J1517,SorP!$B$1:$B$5661,0)),"",INDIRECT("'SorP'!$A$"&amp;MATCH($J1517,SorP!$B$1:$B$5661,0))))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4"/>
        <v/>
      </c>
      <c r="T1518" s="156" t="str">
        <f ca="1">IF(B1518="","",IF(ISERROR(MATCH($J1518,SorP!$B$1:$B$5661,0)),"",INDIRECT("'SorP'!$A$"&amp;MATCH($J1518,SorP!$B$1:$B$5661,0))))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4"/>
        <v/>
      </c>
      <c r="T1519" s="156" t="str">
        <f ca="1">IF(B1519="","",IF(ISERROR(MATCH($J1519,SorP!$B$1:$B$5661,0)),"",INDIRECT("'SorP'!$A$"&amp;MATCH($J1519,SorP!$B$1:$B$5661,0))))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4"/>
        <v/>
      </c>
      <c r="T1520" s="156" t="str">
        <f ca="1">IF(B1520="","",IF(ISERROR(MATCH($J1520,SorP!$B$1:$B$5661,0)),"",INDIRECT("'SorP'!$A$"&amp;MATCH($J1520,SorP!$B$1:$B$5661,0))))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4"/>
        <v/>
      </c>
      <c r="T1521" s="156" t="str">
        <f ca="1">IF(B1521="","",IF(ISERROR(MATCH($J1521,SorP!$B$1:$B$5661,0)),"",INDIRECT("'SorP'!$A$"&amp;MATCH($J1521,SorP!$B$1:$B$5661,0))))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4"/>
        <v/>
      </c>
      <c r="T1522" s="156" t="str">
        <f ca="1">IF(B1522="","",IF(ISERROR(MATCH($J1522,SorP!$B$1:$B$5661,0)),"",INDIRECT("'SorP'!$A$"&amp;MATCH($J1522,SorP!$B$1:$B$5661,0))))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4"/>
        <v/>
      </c>
      <c r="T1523" s="156" t="str">
        <f ca="1">IF(B1523="","",IF(ISERROR(MATCH($J1523,SorP!$B$1:$B$5661,0)),"",INDIRECT("'SorP'!$A$"&amp;MATCH($J1523,SorP!$B$1:$B$5661,0))))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4"/>
        <v/>
      </c>
      <c r="T1524" s="156" t="str">
        <f ca="1">IF(B1524="","",IF(ISERROR(MATCH($J1524,SorP!$B$1:$B$5661,0)),"",INDIRECT("'SorP'!$A$"&amp;MATCH($J1524,SorP!$B$1:$B$5661,0))))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4"/>
        <v/>
      </c>
      <c r="T1525" s="156" t="str">
        <f ca="1">IF(B1525="","",IF(ISERROR(MATCH($J1525,SorP!$B$1:$B$5661,0)),"",INDIRECT("'SorP'!$A$"&amp;MATCH($J1525,SorP!$B$1:$B$5661,0))))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4"/>
        <v/>
      </c>
      <c r="T1526" s="156" t="str">
        <f ca="1">IF(B1526="","",IF(ISERROR(MATCH($J1526,SorP!$B$1:$B$5661,0)),"",INDIRECT("'SorP'!$A$"&amp;MATCH($J1526,SorP!$B$1:$B$5661,0))))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IF(B1527="","",IF(ISERROR(MATCH($J1527,SorP!$B$1:$B$5661,0)),"",INDIRECT("'SorP'!$A$"&amp;MATCH($J1527,SorP!$B$1:$B$5661,0))))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IF(B1528="","",IF(ISERROR(MATCH($J1528,SorP!$B$1:$B$5661,0)),"",INDIRECT("'SorP'!$A$"&amp;MATCH($J1528,SorP!$B$1:$B$5661,0))))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IF(B1529="","",IF(ISERROR(MATCH($J1529,SorP!$B$1:$B$5661,0)),"",INDIRECT("'SorP'!$A$"&amp;MATCH($J1529,SorP!$B$1:$B$5661,0))))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ref="X1535:X1598" ca="1" si="75">IF(AND(C1535="Smelter not listed",OR(LEN(D1535)=0,LEN(E1535)=0)),1,0)</f>
        <v>0</v>
      </c>
      <c r="AB1535" s="171" t="str">
        <f t="shared" ref="AB1535:AB1598" si="76">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7">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5"/>
        <v>0</v>
      </c>
      <c r="AB1536" s="171" t="str">
        <f t="shared" si="76"/>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7"/>
        <v/>
      </c>
      <c r="T1537" s="156" t="str">
        <f ca="1">IF(B1537="","",IF(ISERROR(MATCH($J1537,SorP!$B$1:$B$5661,0)),"",INDIRECT("'SorP'!$A$"&amp;MATCH($J1537,SorP!$B$1:$B$5661,0))))</f>
        <v/>
      </c>
      <c r="U1537" s="169"/>
      <c r="V1537" s="170" t="e">
        <f>IF(C1537="",NA(),MATCH($B1537&amp;$C1537,'Smelter Look-up'!$J:$J,0))</f>
        <v>#N/A</v>
      </c>
      <c r="X1537" s="171">
        <f t="shared" ca="1" si="75"/>
        <v>0</v>
      </c>
      <c r="AB1537" s="171" t="str">
        <f t="shared" si="76"/>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7"/>
        <v/>
      </c>
      <c r="T1538" s="156" t="str">
        <f ca="1">IF(B1538="","",IF(ISERROR(MATCH($J1538,SorP!$B$1:$B$5661,0)),"",INDIRECT("'SorP'!$A$"&amp;MATCH($J1538,SorP!$B$1:$B$5661,0))))</f>
        <v/>
      </c>
      <c r="U1538" s="169"/>
      <c r="V1538" s="170" t="e">
        <f>IF(C1538="",NA(),MATCH($B1538&amp;$C1538,'Smelter Look-up'!$J:$J,0))</f>
        <v>#N/A</v>
      </c>
      <c r="X1538" s="171">
        <f t="shared" ca="1" si="75"/>
        <v>0</v>
      </c>
      <c r="AB1538" s="171" t="str">
        <f t="shared" si="76"/>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7"/>
        <v/>
      </c>
      <c r="T1539" s="156" t="str">
        <f ca="1">IF(B1539="","",IF(ISERROR(MATCH($J1539,SorP!$B$1:$B$5661,0)),"",INDIRECT("'SorP'!$A$"&amp;MATCH($J1539,SorP!$B$1:$B$5661,0))))</f>
        <v/>
      </c>
      <c r="U1539" s="169"/>
      <c r="V1539" s="170" t="e">
        <f>IF(C1539="",NA(),MATCH($B1539&amp;$C1539,'Smelter Look-up'!$J:$J,0))</f>
        <v>#N/A</v>
      </c>
      <c r="X1539" s="171">
        <f t="shared" ca="1" si="75"/>
        <v>0</v>
      </c>
      <c r="AB1539" s="171" t="str">
        <f t="shared" si="76"/>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7"/>
        <v/>
      </c>
      <c r="T1540" s="156" t="str">
        <f ca="1">IF(B1540="","",IF(ISERROR(MATCH($J1540,SorP!$B$1:$B$5661,0)),"",INDIRECT("'SorP'!$A$"&amp;MATCH($J1540,SorP!$B$1:$B$5661,0))))</f>
        <v/>
      </c>
      <c r="U1540" s="169"/>
      <c r="V1540" s="170" t="e">
        <f>IF(C1540="",NA(),MATCH($B1540&amp;$C1540,'Smelter Look-up'!$J:$J,0))</f>
        <v>#N/A</v>
      </c>
      <c r="X1540" s="171">
        <f t="shared" ca="1" si="75"/>
        <v>0</v>
      </c>
      <c r="AB1540" s="171" t="str">
        <f t="shared" si="76"/>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7"/>
        <v/>
      </c>
      <c r="T1541" s="156" t="str">
        <f ca="1">IF(B1541="","",IF(ISERROR(MATCH($J1541,SorP!$B$1:$B$5661,0)),"",INDIRECT("'SorP'!$A$"&amp;MATCH($J1541,SorP!$B$1:$B$5661,0))))</f>
        <v/>
      </c>
      <c r="U1541" s="169"/>
      <c r="V1541" s="170" t="e">
        <f>IF(C1541="",NA(),MATCH($B1541&amp;$C1541,'Smelter Look-up'!$J:$J,0))</f>
        <v>#N/A</v>
      </c>
      <c r="X1541" s="171">
        <f t="shared" ca="1" si="75"/>
        <v>0</v>
      </c>
      <c r="AB1541" s="171" t="str">
        <f t="shared" si="76"/>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7"/>
        <v/>
      </c>
      <c r="T1542" s="156" t="str">
        <f ca="1">IF(B1542="","",IF(ISERROR(MATCH($J1542,SorP!$B$1:$B$5661,0)),"",INDIRECT("'SorP'!$A$"&amp;MATCH($J1542,SorP!$B$1:$B$5661,0))))</f>
        <v/>
      </c>
      <c r="U1542" s="169"/>
      <c r="V1542" s="170" t="e">
        <f>IF(C1542="",NA(),MATCH($B1542&amp;$C1542,'Smelter Look-up'!$J:$J,0))</f>
        <v>#N/A</v>
      </c>
      <c r="X1542" s="171">
        <f t="shared" ca="1" si="75"/>
        <v>0</v>
      </c>
      <c r="AB1542" s="171" t="str">
        <f t="shared" si="76"/>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7"/>
        <v/>
      </c>
      <c r="T1543" s="156" t="str">
        <f ca="1">IF(B1543="","",IF(ISERROR(MATCH($J1543,SorP!$B$1:$B$5661,0)),"",INDIRECT("'SorP'!$A$"&amp;MATCH($J1543,SorP!$B$1:$B$5661,0))))</f>
        <v/>
      </c>
      <c r="U1543" s="169"/>
      <c r="V1543" s="170" t="e">
        <f>IF(C1543="",NA(),MATCH($B1543&amp;$C1543,'Smelter Look-up'!$J:$J,0))</f>
        <v>#N/A</v>
      </c>
      <c r="X1543" s="171">
        <f t="shared" ca="1" si="75"/>
        <v>0</v>
      </c>
      <c r="AB1543" s="171" t="str">
        <f t="shared" si="76"/>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7"/>
        <v/>
      </c>
      <c r="T1544" s="156" t="str">
        <f ca="1">IF(B1544="","",IF(ISERROR(MATCH($J1544,SorP!$B$1:$B$5661,0)),"",INDIRECT("'SorP'!$A$"&amp;MATCH($J1544,SorP!$B$1:$B$5661,0))))</f>
        <v/>
      </c>
      <c r="U1544" s="169"/>
      <c r="V1544" s="170" t="e">
        <f>IF(C1544="",NA(),MATCH($B1544&amp;$C1544,'Smelter Look-up'!$J:$J,0))</f>
        <v>#N/A</v>
      </c>
      <c r="X1544" s="171">
        <f t="shared" ca="1" si="75"/>
        <v>0</v>
      </c>
      <c r="AB1544" s="171" t="str">
        <f t="shared" si="76"/>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7"/>
        <v/>
      </c>
      <c r="T1545" s="156" t="str">
        <f ca="1">IF(B1545="","",IF(ISERROR(MATCH($J1545,SorP!$B$1:$B$5661,0)),"",INDIRECT("'SorP'!$A$"&amp;MATCH($J1545,SorP!$B$1:$B$5661,0))))</f>
        <v/>
      </c>
      <c r="U1545" s="169"/>
      <c r="V1545" s="170" t="e">
        <f>IF(C1545="",NA(),MATCH($B1545&amp;$C1545,'Smelter Look-up'!$J:$J,0))</f>
        <v>#N/A</v>
      </c>
      <c r="X1545" s="171">
        <f t="shared" ca="1" si="75"/>
        <v>0</v>
      </c>
      <c r="AB1545" s="171" t="str">
        <f t="shared" si="76"/>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7"/>
        <v/>
      </c>
      <c r="T1546" s="156" t="str">
        <f ca="1">IF(B1546="","",IF(ISERROR(MATCH($J1546,SorP!$B$1:$B$5661,0)),"",INDIRECT("'SorP'!$A$"&amp;MATCH($J1546,SorP!$B$1:$B$5661,0))))</f>
        <v/>
      </c>
      <c r="U1546" s="169"/>
      <c r="V1546" s="170" t="e">
        <f>IF(C1546="",NA(),MATCH($B1546&amp;$C1546,'Smelter Look-up'!$J:$J,0))</f>
        <v>#N/A</v>
      </c>
      <c r="X1546" s="171">
        <f t="shared" ca="1" si="75"/>
        <v>0</v>
      </c>
      <c r="AB1546" s="171" t="str">
        <f t="shared" si="76"/>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7"/>
        <v/>
      </c>
      <c r="T1547" s="156" t="str">
        <f ca="1">IF(B1547="","",IF(ISERROR(MATCH($J1547,SorP!$B$1:$B$5661,0)),"",INDIRECT("'SorP'!$A$"&amp;MATCH($J1547,SorP!$B$1:$B$5661,0))))</f>
        <v/>
      </c>
      <c r="U1547" s="169"/>
      <c r="V1547" s="170" t="e">
        <f>IF(C1547="",NA(),MATCH($B1547&amp;$C1547,'Smelter Look-up'!$J:$J,0))</f>
        <v>#N/A</v>
      </c>
      <c r="X1547" s="171">
        <f t="shared" ca="1" si="75"/>
        <v>0</v>
      </c>
      <c r="AB1547" s="171" t="str">
        <f t="shared" si="76"/>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7"/>
        <v/>
      </c>
      <c r="T1548" s="156" t="str">
        <f ca="1">IF(B1548="","",IF(ISERROR(MATCH($J1548,SorP!$B$1:$B$5661,0)),"",INDIRECT("'SorP'!$A$"&amp;MATCH($J1548,SorP!$B$1:$B$5661,0))))</f>
        <v/>
      </c>
      <c r="U1548" s="169"/>
      <c r="V1548" s="170" t="e">
        <f>IF(C1548="",NA(),MATCH($B1548&amp;$C1548,'Smelter Look-up'!$J:$J,0))</f>
        <v>#N/A</v>
      </c>
      <c r="X1548" s="171">
        <f t="shared" ca="1" si="75"/>
        <v>0</v>
      </c>
      <c r="AB1548" s="171" t="str">
        <f t="shared" si="76"/>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7"/>
        <v/>
      </c>
      <c r="T1549" s="156" t="str">
        <f ca="1">IF(B1549="","",IF(ISERROR(MATCH($J1549,SorP!$B$1:$B$5661,0)),"",INDIRECT("'SorP'!$A$"&amp;MATCH($J1549,SorP!$B$1:$B$5661,0))))</f>
        <v/>
      </c>
      <c r="U1549" s="169"/>
      <c r="V1549" s="170" t="e">
        <f>IF(C1549="",NA(),MATCH($B1549&amp;$C1549,'Smelter Look-up'!$J:$J,0))</f>
        <v>#N/A</v>
      </c>
      <c r="X1549" s="171">
        <f t="shared" ca="1" si="75"/>
        <v>0</v>
      </c>
      <c r="AB1549" s="171" t="str">
        <f t="shared" si="76"/>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7"/>
        <v/>
      </c>
      <c r="T1550" s="156" t="str">
        <f ca="1">IF(B1550="","",IF(ISERROR(MATCH($J1550,SorP!$B$1:$B$5661,0)),"",INDIRECT("'SorP'!$A$"&amp;MATCH($J1550,SorP!$B$1:$B$5661,0))))</f>
        <v/>
      </c>
      <c r="U1550" s="169"/>
      <c r="V1550" s="170" t="e">
        <f>IF(C1550="",NA(),MATCH($B1550&amp;$C1550,'Smelter Look-up'!$J:$J,0))</f>
        <v>#N/A</v>
      </c>
      <c r="X1550" s="171">
        <f t="shared" ca="1" si="75"/>
        <v>0</v>
      </c>
      <c r="AB1550" s="171" t="str">
        <f t="shared" si="76"/>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7"/>
        <v/>
      </c>
      <c r="T1551" s="156" t="str">
        <f ca="1">IF(B1551="","",IF(ISERROR(MATCH($J1551,SorP!$B$1:$B$5661,0)),"",INDIRECT("'SorP'!$A$"&amp;MATCH($J1551,SorP!$B$1:$B$5661,0))))</f>
        <v/>
      </c>
      <c r="U1551" s="169"/>
      <c r="V1551" s="170" t="e">
        <f>IF(C1551="",NA(),MATCH($B1551&amp;$C1551,'Smelter Look-up'!$J:$J,0))</f>
        <v>#N/A</v>
      </c>
      <c r="X1551" s="171">
        <f t="shared" ca="1" si="75"/>
        <v>0</v>
      </c>
      <c r="AB1551" s="171" t="str">
        <f t="shared" si="76"/>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7"/>
        <v/>
      </c>
      <c r="T1552" s="156" t="str">
        <f ca="1">IF(B1552="","",IF(ISERROR(MATCH($J1552,SorP!$B$1:$B$5661,0)),"",INDIRECT("'SorP'!$A$"&amp;MATCH($J1552,SorP!$B$1:$B$5661,0))))</f>
        <v/>
      </c>
      <c r="U1552" s="169"/>
      <c r="V1552" s="170" t="e">
        <f>IF(C1552="",NA(),MATCH($B1552&amp;$C1552,'Smelter Look-up'!$J:$J,0))</f>
        <v>#N/A</v>
      </c>
      <c r="X1552" s="171">
        <f t="shared" ca="1" si="75"/>
        <v>0</v>
      </c>
      <c r="AB1552" s="171" t="str">
        <f t="shared" si="76"/>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7"/>
        <v/>
      </c>
      <c r="T1553" s="156" t="str">
        <f ca="1">IF(B1553="","",IF(ISERROR(MATCH($J1553,SorP!$B$1:$B$5661,0)),"",INDIRECT("'SorP'!$A$"&amp;MATCH($J1553,SorP!$B$1:$B$5661,0))))</f>
        <v/>
      </c>
      <c r="U1553" s="169"/>
      <c r="V1553" s="170" t="e">
        <f>IF(C1553="",NA(),MATCH($B1553&amp;$C1553,'Smelter Look-up'!$J:$J,0))</f>
        <v>#N/A</v>
      </c>
      <c r="X1553" s="171">
        <f t="shared" ca="1" si="75"/>
        <v>0</v>
      </c>
      <c r="AB1553" s="171" t="str">
        <f t="shared" si="76"/>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7"/>
        <v/>
      </c>
      <c r="T1554" s="156" t="str">
        <f ca="1">IF(B1554="","",IF(ISERROR(MATCH($J1554,SorP!$B$1:$B$5661,0)),"",INDIRECT("'SorP'!$A$"&amp;MATCH($J1554,SorP!$B$1:$B$5661,0))))</f>
        <v/>
      </c>
      <c r="U1554" s="169"/>
      <c r="V1554" s="170" t="e">
        <f>IF(C1554="",NA(),MATCH($B1554&amp;$C1554,'Smelter Look-up'!$J:$J,0))</f>
        <v>#N/A</v>
      </c>
      <c r="X1554" s="171">
        <f t="shared" ca="1" si="75"/>
        <v>0</v>
      </c>
      <c r="AB1554" s="171" t="str">
        <f t="shared" si="76"/>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7"/>
        <v/>
      </c>
      <c r="T1555" s="156" t="str">
        <f ca="1">IF(B1555="","",IF(ISERROR(MATCH($J1555,SorP!$B$1:$B$5661,0)),"",INDIRECT("'SorP'!$A$"&amp;MATCH($J1555,SorP!$B$1:$B$5661,0))))</f>
        <v/>
      </c>
      <c r="U1555" s="169"/>
      <c r="V1555" s="170" t="e">
        <f>IF(C1555="",NA(),MATCH($B1555&amp;$C1555,'Smelter Look-up'!$J:$J,0))</f>
        <v>#N/A</v>
      </c>
      <c r="X1555" s="171">
        <f t="shared" ca="1" si="75"/>
        <v>0</v>
      </c>
      <c r="AB1555" s="171" t="str">
        <f t="shared" si="76"/>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7"/>
        <v/>
      </c>
      <c r="T1556" s="156" t="str">
        <f ca="1">IF(B1556="","",IF(ISERROR(MATCH($J1556,SorP!$B$1:$B$5661,0)),"",INDIRECT("'SorP'!$A$"&amp;MATCH($J1556,SorP!$B$1:$B$5661,0))))</f>
        <v/>
      </c>
      <c r="U1556" s="169"/>
      <c r="V1556" s="170" t="e">
        <f>IF(C1556="",NA(),MATCH($B1556&amp;$C1556,'Smelter Look-up'!$J:$J,0))</f>
        <v>#N/A</v>
      </c>
      <c r="X1556" s="171">
        <f t="shared" ca="1" si="75"/>
        <v>0</v>
      </c>
      <c r="AB1556" s="171" t="str">
        <f t="shared" si="76"/>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7"/>
        <v/>
      </c>
      <c r="T1557" s="156" t="str">
        <f ca="1">IF(B1557="","",IF(ISERROR(MATCH($J1557,SorP!$B$1:$B$5661,0)),"",INDIRECT("'SorP'!$A$"&amp;MATCH($J1557,SorP!$B$1:$B$5661,0))))</f>
        <v/>
      </c>
      <c r="U1557" s="169"/>
      <c r="V1557" s="170" t="e">
        <f>IF(C1557="",NA(),MATCH($B1557&amp;$C1557,'Smelter Look-up'!$J:$J,0))</f>
        <v>#N/A</v>
      </c>
      <c r="X1557" s="171">
        <f t="shared" ca="1" si="75"/>
        <v>0</v>
      </c>
      <c r="AB1557" s="171" t="str">
        <f t="shared" si="76"/>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7"/>
        <v/>
      </c>
      <c r="T1558" s="156" t="str">
        <f ca="1">IF(B1558="","",IF(ISERROR(MATCH($J1558,SorP!$B$1:$B$5661,0)),"",INDIRECT("'SorP'!$A$"&amp;MATCH($J1558,SorP!$B$1:$B$5661,0))))</f>
        <v/>
      </c>
      <c r="U1558" s="169"/>
      <c r="V1558" s="170" t="e">
        <f>IF(C1558="",NA(),MATCH($B1558&amp;$C1558,'Smelter Look-up'!$J:$J,0))</f>
        <v>#N/A</v>
      </c>
      <c r="X1558" s="171">
        <f t="shared" ca="1" si="75"/>
        <v>0</v>
      </c>
      <c r="AB1558" s="171" t="str">
        <f t="shared" si="76"/>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7"/>
        <v/>
      </c>
      <c r="T1559" s="156" t="str">
        <f ca="1">IF(B1559="","",IF(ISERROR(MATCH($J1559,SorP!$B$1:$B$5661,0)),"",INDIRECT("'SorP'!$A$"&amp;MATCH($J1559,SorP!$B$1:$B$5661,0))))</f>
        <v/>
      </c>
      <c r="U1559" s="169"/>
      <c r="V1559" s="170" t="e">
        <f>IF(C1559="",NA(),MATCH($B1559&amp;$C1559,'Smelter Look-up'!$J:$J,0))</f>
        <v>#N/A</v>
      </c>
      <c r="X1559" s="171">
        <f t="shared" ca="1" si="75"/>
        <v>0</v>
      </c>
      <c r="AB1559" s="171" t="str">
        <f t="shared" si="76"/>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7"/>
        <v/>
      </c>
      <c r="T1560" s="156" t="str">
        <f ca="1">IF(B1560="","",IF(ISERROR(MATCH($J1560,SorP!$B$1:$B$5661,0)),"",INDIRECT("'SorP'!$A$"&amp;MATCH($J1560,SorP!$B$1:$B$5661,0))))</f>
        <v/>
      </c>
      <c r="U1560" s="169"/>
      <c r="V1560" s="170" t="e">
        <f>IF(C1560="",NA(),MATCH($B1560&amp;$C1560,'Smelter Look-up'!$J:$J,0))</f>
        <v>#N/A</v>
      </c>
      <c r="X1560" s="171">
        <f t="shared" ca="1" si="75"/>
        <v>0</v>
      </c>
      <c r="AB1560" s="171" t="str">
        <f t="shared" si="76"/>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7"/>
        <v/>
      </c>
      <c r="T1561" s="156" t="str">
        <f ca="1">IF(B1561="","",IF(ISERROR(MATCH($J1561,SorP!$B$1:$B$5661,0)),"",INDIRECT("'SorP'!$A$"&amp;MATCH($J1561,SorP!$B$1:$B$5661,0))))</f>
        <v/>
      </c>
      <c r="U1561" s="169"/>
      <c r="V1561" s="170" t="e">
        <f>IF(C1561="",NA(),MATCH($B1561&amp;$C1561,'Smelter Look-up'!$J:$J,0))</f>
        <v>#N/A</v>
      </c>
      <c r="X1561" s="171">
        <f t="shared" ca="1" si="75"/>
        <v>0</v>
      </c>
      <c r="AB1561" s="171" t="str">
        <f t="shared" si="76"/>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7"/>
        <v/>
      </c>
      <c r="T1562" s="156" t="str">
        <f ca="1">IF(B1562="","",IF(ISERROR(MATCH($J1562,SorP!$B$1:$B$5661,0)),"",INDIRECT("'SorP'!$A$"&amp;MATCH($J1562,SorP!$B$1:$B$5661,0))))</f>
        <v/>
      </c>
      <c r="U1562" s="169"/>
      <c r="V1562" s="170" t="e">
        <f>IF(C1562="",NA(),MATCH($B1562&amp;$C1562,'Smelter Look-up'!$J:$J,0))</f>
        <v>#N/A</v>
      </c>
      <c r="X1562" s="171">
        <f t="shared" ca="1" si="75"/>
        <v>0</v>
      </c>
      <c r="AB1562" s="171" t="str">
        <f t="shared" si="76"/>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7"/>
        <v/>
      </c>
      <c r="T1563" s="156" t="str">
        <f ca="1">IF(B1563="","",IF(ISERROR(MATCH($J1563,SorP!$B$1:$B$5661,0)),"",INDIRECT("'SorP'!$A$"&amp;MATCH($J1563,SorP!$B$1:$B$5661,0))))</f>
        <v/>
      </c>
      <c r="U1563" s="169"/>
      <c r="V1563" s="170" t="e">
        <f>IF(C1563="",NA(),MATCH($B1563&amp;$C1563,'Smelter Look-up'!$J:$J,0))</f>
        <v>#N/A</v>
      </c>
      <c r="X1563" s="171">
        <f t="shared" ca="1" si="75"/>
        <v>0</v>
      </c>
      <c r="AB1563" s="171" t="str">
        <f t="shared" si="76"/>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7"/>
        <v/>
      </c>
      <c r="T1564" s="156" t="str">
        <f ca="1">IF(B1564="","",IF(ISERROR(MATCH($J1564,SorP!$B$1:$B$5661,0)),"",INDIRECT("'SorP'!$A$"&amp;MATCH($J1564,SorP!$B$1:$B$5661,0))))</f>
        <v/>
      </c>
      <c r="U1564" s="169"/>
      <c r="V1564" s="170" t="e">
        <f>IF(C1564="",NA(),MATCH($B1564&amp;$C1564,'Smelter Look-up'!$J:$J,0))</f>
        <v>#N/A</v>
      </c>
      <c r="X1564" s="171">
        <f t="shared" ca="1" si="75"/>
        <v>0</v>
      </c>
      <c r="AB1564" s="171" t="str">
        <f t="shared" si="76"/>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7"/>
        <v/>
      </c>
      <c r="T1565" s="156" t="str">
        <f ca="1">IF(B1565="","",IF(ISERROR(MATCH($J1565,SorP!$B$1:$B$5661,0)),"",INDIRECT("'SorP'!$A$"&amp;MATCH($J1565,SorP!$B$1:$B$5661,0))))</f>
        <v/>
      </c>
      <c r="U1565" s="169"/>
      <c r="V1565" s="170" t="e">
        <f>IF(C1565="",NA(),MATCH($B1565&amp;$C1565,'Smelter Look-up'!$J:$J,0))</f>
        <v>#N/A</v>
      </c>
      <c r="X1565" s="171">
        <f t="shared" ca="1" si="75"/>
        <v>0</v>
      </c>
      <c r="AB1565" s="171" t="str">
        <f t="shared" si="76"/>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7"/>
        <v/>
      </c>
      <c r="T1566" s="156" t="str">
        <f ca="1">IF(B1566="","",IF(ISERROR(MATCH($J1566,SorP!$B$1:$B$5661,0)),"",INDIRECT("'SorP'!$A$"&amp;MATCH($J1566,SorP!$B$1:$B$5661,0))))</f>
        <v/>
      </c>
      <c r="U1566" s="169"/>
      <c r="V1566" s="170" t="e">
        <f>IF(C1566="",NA(),MATCH($B1566&amp;$C1566,'Smelter Look-up'!$J:$J,0))</f>
        <v>#N/A</v>
      </c>
      <c r="X1566" s="171">
        <f t="shared" ca="1" si="75"/>
        <v>0</v>
      </c>
      <c r="AB1566" s="171" t="str">
        <f t="shared" si="76"/>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7"/>
        <v/>
      </c>
      <c r="T1567" s="156" t="str">
        <f ca="1">IF(B1567="","",IF(ISERROR(MATCH($J1567,SorP!$B$1:$B$5661,0)),"",INDIRECT("'SorP'!$A$"&amp;MATCH($J1567,SorP!$B$1:$B$5661,0))))</f>
        <v/>
      </c>
      <c r="U1567" s="169"/>
      <c r="V1567" s="170" t="e">
        <f>IF(C1567="",NA(),MATCH($B1567&amp;$C1567,'Smelter Look-up'!$J:$J,0))</f>
        <v>#N/A</v>
      </c>
      <c r="X1567" s="171">
        <f t="shared" ca="1" si="75"/>
        <v>0</v>
      </c>
      <c r="AB1567" s="171" t="str">
        <f t="shared" si="76"/>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7"/>
        <v/>
      </c>
      <c r="T1568" s="156" t="str">
        <f ca="1">IF(B1568="","",IF(ISERROR(MATCH($J1568,SorP!$B$1:$B$5661,0)),"",INDIRECT("'SorP'!$A$"&amp;MATCH($J1568,SorP!$B$1:$B$5661,0))))</f>
        <v/>
      </c>
      <c r="U1568" s="169"/>
      <c r="V1568" s="170" t="e">
        <f>IF(C1568="",NA(),MATCH($B1568&amp;$C1568,'Smelter Look-up'!$J:$J,0))</f>
        <v>#N/A</v>
      </c>
      <c r="X1568" s="171">
        <f t="shared" ca="1" si="75"/>
        <v>0</v>
      </c>
      <c r="AB1568" s="171" t="str">
        <f t="shared" si="76"/>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7"/>
        <v/>
      </c>
      <c r="T1569" s="156" t="str">
        <f ca="1">IF(B1569="","",IF(ISERROR(MATCH($J1569,SorP!$B$1:$B$5661,0)),"",INDIRECT("'SorP'!$A$"&amp;MATCH($J1569,SorP!$B$1:$B$5661,0))))</f>
        <v/>
      </c>
      <c r="U1569" s="169"/>
      <c r="V1569" s="170" t="e">
        <f>IF(C1569="",NA(),MATCH($B1569&amp;$C1569,'Smelter Look-up'!$J:$J,0))</f>
        <v>#N/A</v>
      </c>
      <c r="X1569" s="171">
        <f t="shared" ca="1" si="75"/>
        <v>0</v>
      </c>
      <c r="AB1569" s="171" t="str">
        <f t="shared" si="76"/>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7"/>
        <v/>
      </c>
      <c r="T1570" s="156" t="str">
        <f ca="1">IF(B1570="","",IF(ISERROR(MATCH($J1570,SorP!$B$1:$B$5661,0)),"",INDIRECT("'SorP'!$A$"&amp;MATCH($J1570,SorP!$B$1:$B$5661,0))))</f>
        <v/>
      </c>
      <c r="U1570" s="169"/>
      <c r="V1570" s="170" t="e">
        <f>IF(C1570="",NA(),MATCH($B1570&amp;$C1570,'Smelter Look-up'!$J:$J,0))</f>
        <v>#N/A</v>
      </c>
      <c r="X1570" s="171">
        <f t="shared" ca="1" si="75"/>
        <v>0</v>
      </c>
      <c r="AB1570" s="171" t="str">
        <f t="shared" si="76"/>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7"/>
        <v/>
      </c>
      <c r="T1571" s="156" t="str">
        <f ca="1">IF(B1571="","",IF(ISERROR(MATCH($J1571,SorP!$B$1:$B$5661,0)),"",INDIRECT("'SorP'!$A$"&amp;MATCH($J1571,SorP!$B$1:$B$5661,0))))</f>
        <v/>
      </c>
      <c r="U1571" s="169"/>
      <c r="V1571" s="170" t="e">
        <f>IF(C1571="",NA(),MATCH($B1571&amp;$C1571,'Smelter Look-up'!$J:$J,0))</f>
        <v>#N/A</v>
      </c>
      <c r="X1571" s="171">
        <f t="shared" ca="1" si="75"/>
        <v>0</v>
      </c>
      <c r="AB1571" s="171" t="str">
        <f t="shared" si="76"/>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7"/>
        <v/>
      </c>
      <c r="T1572" s="156" t="str">
        <f ca="1">IF(B1572="","",IF(ISERROR(MATCH($J1572,SorP!$B$1:$B$5661,0)),"",INDIRECT("'SorP'!$A$"&amp;MATCH($J1572,SorP!$B$1:$B$5661,0))))</f>
        <v/>
      </c>
      <c r="U1572" s="169"/>
      <c r="V1572" s="170" t="e">
        <f>IF(C1572="",NA(),MATCH($B1572&amp;$C1572,'Smelter Look-up'!$J:$J,0))</f>
        <v>#N/A</v>
      </c>
      <c r="X1572" s="171">
        <f t="shared" ca="1" si="75"/>
        <v>0</v>
      </c>
      <c r="AB1572" s="171" t="str">
        <f t="shared" si="76"/>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7"/>
        <v/>
      </c>
      <c r="T1573" s="156" t="str">
        <f ca="1">IF(B1573="","",IF(ISERROR(MATCH($J1573,SorP!$B$1:$B$5661,0)),"",INDIRECT("'SorP'!$A$"&amp;MATCH($J1573,SorP!$B$1:$B$5661,0))))</f>
        <v/>
      </c>
      <c r="U1573" s="169"/>
      <c r="V1573" s="170" t="e">
        <f>IF(C1573="",NA(),MATCH($B1573&amp;$C1573,'Smelter Look-up'!$J:$J,0))</f>
        <v>#N/A</v>
      </c>
      <c r="X1573" s="171">
        <f t="shared" ca="1" si="75"/>
        <v>0</v>
      </c>
      <c r="AB1573" s="171" t="str">
        <f t="shared" si="76"/>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7"/>
        <v/>
      </c>
      <c r="T1574" s="156" t="str">
        <f ca="1">IF(B1574="","",IF(ISERROR(MATCH($J1574,SorP!$B$1:$B$5661,0)),"",INDIRECT("'SorP'!$A$"&amp;MATCH($J1574,SorP!$B$1:$B$5661,0))))</f>
        <v/>
      </c>
      <c r="U1574" s="169"/>
      <c r="V1574" s="170" t="e">
        <f>IF(C1574="",NA(),MATCH($B1574&amp;$C1574,'Smelter Look-up'!$J:$J,0))</f>
        <v>#N/A</v>
      </c>
      <c r="X1574" s="171">
        <f t="shared" ca="1" si="75"/>
        <v>0</v>
      </c>
      <c r="AB1574" s="171" t="str">
        <f t="shared" si="76"/>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7"/>
        <v/>
      </c>
      <c r="T1575" s="156" t="str">
        <f ca="1">IF(B1575="","",IF(ISERROR(MATCH($J1575,SorP!$B$1:$B$5661,0)),"",INDIRECT("'SorP'!$A$"&amp;MATCH($J1575,SorP!$B$1:$B$5661,0))))</f>
        <v/>
      </c>
      <c r="U1575" s="169"/>
      <c r="V1575" s="170" t="e">
        <f>IF(C1575="",NA(),MATCH($B1575&amp;$C1575,'Smelter Look-up'!$J:$J,0))</f>
        <v>#N/A</v>
      </c>
      <c r="X1575" s="171">
        <f t="shared" ca="1" si="75"/>
        <v>0</v>
      </c>
      <c r="AB1575" s="171" t="str">
        <f t="shared" si="76"/>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7"/>
        <v/>
      </c>
      <c r="T1576" s="156" t="str">
        <f ca="1">IF(B1576="","",IF(ISERROR(MATCH($J1576,SorP!$B$1:$B$5661,0)),"",INDIRECT("'SorP'!$A$"&amp;MATCH($J1576,SorP!$B$1:$B$5661,0))))</f>
        <v/>
      </c>
      <c r="U1576" s="169"/>
      <c r="V1576" s="170" t="e">
        <f>IF(C1576="",NA(),MATCH($B1576&amp;$C1576,'Smelter Look-up'!$J:$J,0))</f>
        <v>#N/A</v>
      </c>
      <c r="X1576" s="171">
        <f t="shared" ca="1" si="75"/>
        <v>0</v>
      </c>
      <c r="AB1576" s="171" t="str">
        <f t="shared" si="76"/>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7"/>
        <v/>
      </c>
      <c r="T1577" s="156" t="str">
        <f ca="1">IF(B1577="","",IF(ISERROR(MATCH($J1577,SorP!$B$1:$B$5661,0)),"",INDIRECT("'SorP'!$A$"&amp;MATCH($J1577,SorP!$B$1:$B$5661,0))))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7"/>
        <v/>
      </c>
      <c r="T1578" s="156" t="str">
        <f ca="1">IF(B1578="","",IF(ISERROR(MATCH($J1578,SorP!$B$1:$B$5661,0)),"",INDIRECT("'SorP'!$A$"&amp;MATCH($J1578,SorP!$B$1:$B$5661,0))))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7"/>
        <v/>
      </c>
      <c r="T1579" s="156" t="str">
        <f ca="1">IF(B1579="","",IF(ISERROR(MATCH($J1579,SorP!$B$1:$B$5661,0)),"",INDIRECT("'SorP'!$A$"&amp;MATCH($J1579,SorP!$B$1:$B$5661,0))))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7"/>
        <v/>
      </c>
      <c r="T1580" s="156" t="str">
        <f ca="1">IF(B1580="","",IF(ISERROR(MATCH($J1580,SorP!$B$1:$B$5661,0)),"",INDIRECT("'SorP'!$A$"&amp;MATCH($J1580,SorP!$B$1:$B$5661,0))))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7"/>
        <v/>
      </c>
      <c r="T1581" s="156" t="str">
        <f ca="1">IF(B1581="","",IF(ISERROR(MATCH($J1581,SorP!$B$1:$B$5661,0)),"",INDIRECT("'SorP'!$A$"&amp;MATCH($J1581,SorP!$B$1:$B$5661,0))))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7"/>
        <v/>
      </c>
      <c r="T1582" s="156" t="str">
        <f ca="1">IF(B1582="","",IF(ISERROR(MATCH($J1582,SorP!$B$1:$B$5661,0)),"",INDIRECT("'SorP'!$A$"&amp;MATCH($J1582,SorP!$B$1:$B$5661,0))))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7"/>
        <v/>
      </c>
      <c r="T1583" s="156" t="str">
        <f ca="1">IF(B1583="","",IF(ISERROR(MATCH($J1583,SorP!$B$1:$B$5661,0)),"",INDIRECT("'SorP'!$A$"&amp;MATCH($J1583,SorP!$B$1:$B$5661,0))))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7"/>
        <v/>
      </c>
      <c r="T1584" s="156" t="str">
        <f ca="1">IF(B1584="","",IF(ISERROR(MATCH($J1584,SorP!$B$1:$B$5661,0)),"",INDIRECT("'SorP'!$A$"&amp;MATCH($J1584,SorP!$B$1:$B$5661,0))))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7"/>
        <v/>
      </c>
      <c r="T1585" s="156" t="str">
        <f ca="1">IF(B1585="","",IF(ISERROR(MATCH($J1585,SorP!$B$1:$B$5661,0)),"",INDIRECT("'SorP'!$A$"&amp;MATCH($J1585,SorP!$B$1:$B$5661,0))))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7"/>
        <v/>
      </c>
      <c r="T1586" s="156" t="str">
        <f ca="1">IF(B1586="","",IF(ISERROR(MATCH($J1586,SorP!$B$1:$B$5661,0)),"",INDIRECT("'SorP'!$A$"&amp;MATCH($J1586,SorP!$B$1:$B$5661,0))))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7"/>
        <v/>
      </c>
      <c r="T1587" s="156" t="str">
        <f ca="1">IF(B1587="","",IF(ISERROR(MATCH($J1587,SorP!$B$1:$B$5661,0)),"",INDIRECT("'SorP'!$A$"&amp;MATCH($J1587,SorP!$B$1:$B$5661,0))))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7"/>
        <v/>
      </c>
      <c r="T1588" s="156" t="str">
        <f ca="1">IF(B1588="","",IF(ISERROR(MATCH($J1588,SorP!$B$1:$B$5661,0)),"",INDIRECT("'SorP'!$A$"&amp;MATCH($J1588,SorP!$B$1:$B$5661,0))))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7"/>
        <v/>
      </c>
      <c r="T1589" s="156" t="str">
        <f ca="1">IF(B1589="","",IF(ISERROR(MATCH($J1589,SorP!$B$1:$B$5661,0)),"",INDIRECT("'SorP'!$A$"&amp;MATCH($J1589,SorP!$B$1:$B$5661,0))))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7"/>
        <v/>
      </c>
      <c r="T1590" s="156" t="str">
        <f ca="1">IF(B1590="","",IF(ISERROR(MATCH($J1590,SorP!$B$1:$B$5661,0)),"",INDIRECT("'SorP'!$A$"&amp;MATCH($J1590,SorP!$B$1:$B$5661,0))))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IF(B1591="","",IF(ISERROR(MATCH($J1591,SorP!$B$1:$B$5661,0)),"",INDIRECT("'SorP'!$A$"&amp;MATCH($J1591,SorP!$B$1:$B$5661,0))))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IF(B1592="","",IF(ISERROR(MATCH($J1592,SorP!$B$1:$B$5661,0)),"",INDIRECT("'SorP'!$A$"&amp;MATCH($J1592,SorP!$B$1:$B$5661,0))))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IF(B1593="","",IF(ISERROR(MATCH($J1593,SorP!$B$1:$B$5661,0)),"",INDIRECT("'SorP'!$A$"&amp;MATCH($J1593,SorP!$B$1:$B$5661,0))))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ref="X1599:X1662" ca="1" si="78">IF(AND(C1599="Smelter not listed",OR(LEN(D1599)=0,LEN(E1599)=0)),1,0)</f>
        <v>0</v>
      </c>
      <c r="AB1599" s="171" t="str">
        <f t="shared" ref="AB1599:AB1662" si="79">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80">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8"/>
        <v>0</v>
      </c>
      <c r="AB1600" s="171" t="str">
        <f t="shared" si="79"/>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80"/>
        <v/>
      </c>
      <c r="T1601" s="156" t="str">
        <f ca="1">IF(B1601="","",IF(ISERROR(MATCH($J1601,SorP!$B$1:$B$5661,0)),"",INDIRECT("'SorP'!$A$"&amp;MATCH($J1601,SorP!$B$1:$B$5661,0))))</f>
        <v/>
      </c>
      <c r="U1601" s="169"/>
      <c r="V1601" s="170" t="e">
        <f>IF(C1601="",NA(),MATCH($B1601&amp;$C1601,'Smelter Look-up'!$J:$J,0))</f>
        <v>#N/A</v>
      </c>
      <c r="X1601" s="171">
        <f t="shared" ca="1" si="78"/>
        <v>0</v>
      </c>
      <c r="AB1601" s="171" t="str">
        <f t="shared" si="79"/>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80"/>
        <v/>
      </c>
      <c r="T1602" s="156" t="str">
        <f ca="1">IF(B1602="","",IF(ISERROR(MATCH($J1602,SorP!$B$1:$B$5661,0)),"",INDIRECT("'SorP'!$A$"&amp;MATCH($J1602,SorP!$B$1:$B$5661,0))))</f>
        <v/>
      </c>
      <c r="U1602" s="169"/>
      <c r="V1602" s="170" t="e">
        <f>IF(C1602="",NA(),MATCH($B1602&amp;$C1602,'Smelter Look-up'!$J:$J,0))</f>
        <v>#N/A</v>
      </c>
      <c r="X1602" s="171">
        <f t="shared" ca="1" si="78"/>
        <v>0</v>
      </c>
      <c r="AB1602" s="171" t="str">
        <f t="shared" si="79"/>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80"/>
        <v/>
      </c>
      <c r="T1603" s="156" t="str">
        <f ca="1">IF(B1603="","",IF(ISERROR(MATCH($J1603,SorP!$B$1:$B$5661,0)),"",INDIRECT("'SorP'!$A$"&amp;MATCH($J1603,SorP!$B$1:$B$5661,0))))</f>
        <v/>
      </c>
      <c r="U1603" s="169"/>
      <c r="V1603" s="170" t="e">
        <f>IF(C1603="",NA(),MATCH($B1603&amp;$C1603,'Smelter Look-up'!$J:$J,0))</f>
        <v>#N/A</v>
      </c>
      <c r="X1603" s="171">
        <f t="shared" ca="1" si="78"/>
        <v>0</v>
      </c>
      <c r="AB1603" s="171" t="str">
        <f t="shared" si="79"/>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80"/>
        <v/>
      </c>
      <c r="T1604" s="156" t="str">
        <f ca="1">IF(B1604="","",IF(ISERROR(MATCH($J1604,SorP!$B$1:$B$5661,0)),"",INDIRECT("'SorP'!$A$"&amp;MATCH($J1604,SorP!$B$1:$B$5661,0))))</f>
        <v/>
      </c>
      <c r="U1604" s="169"/>
      <c r="V1604" s="170" t="e">
        <f>IF(C1604="",NA(),MATCH($B1604&amp;$C1604,'Smelter Look-up'!$J:$J,0))</f>
        <v>#N/A</v>
      </c>
      <c r="X1604" s="171">
        <f t="shared" ca="1" si="78"/>
        <v>0</v>
      </c>
      <c r="AB1604" s="171" t="str">
        <f t="shared" si="79"/>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80"/>
        <v/>
      </c>
      <c r="T1605" s="156" t="str">
        <f ca="1">IF(B1605="","",IF(ISERROR(MATCH($J1605,SorP!$B$1:$B$5661,0)),"",INDIRECT("'SorP'!$A$"&amp;MATCH($J1605,SorP!$B$1:$B$5661,0))))</f>
        <v/>
      </c>
      <c r="U1605" s="169"/>
      <c r="V1605" s="170" t="e">
        <f>IF(C1605="",NA(),MATCH($B1605&amp;$C1605,'Smelter Look-up'!$J:$J,0))</f>
        <v>#N/A</v>
      </c>
      <c r="X1605" s="171">
        <f t="shared" ca="1" si="78"/>
        <v>0</v>
      </c>
      <c r="AB1605" s="171" t="str">
        <f t="shared" si="79"/>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80"/>
        <v/>
      </c>
      <c r="T1606" s="156" t="str">
        <f ca="1">IF(B1606="","",IF(ISERROR(MATCH($J1606,SorP!$B$1:$B$5661,0)),"",INDIRECT("'SorP'!$A$"&amp;MATCH($J1606,SorP!$B$1:$B$5661,0))))</f>
        <v/>
      </c>
      <c r="U1606" s="169"/>
      <c r="V1606" s="170" t="e">
        <f>IF(C1606="",NA(),MATCH($B1606&amp;$C1606,'Smelter Look-up'!$J:$J,0))</f>
        <v>#N/A</v>
      </c>
      <c r="X1606" s="171">
        <f t="shared" ca="1" si="78"/>
        <v>0</v>
      </c>
      <c r="AB1606" s="171" t="str">
        <f t="shared" si="79"/>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80"/>
        <v/>
      </c>
      <c r="T1607" s="156" t="str">
        <f ca="1">IF(B1607="","",IF(ISERROR(MATCH($J1607,SorP!$B$1:$B$5661,0)),"",INDIRECT("'SorP'!$A$"&amp;MATCH($J1607,SorP!$B$1:$B$5661,0))))</f>
        <v/>
      </c>
      <c r="U1607" s="169"/>
      <c r="V1607" s="170" t="e">
        <f>IF(C1607="",NA(),MATCH($B1607&amp;$C1607,'Smelter Look-up'!$J:$J,0))</f>
        <v>#N/A</v>
      </c>
      <c r="X1607" s="171">
        <f t="shared" ca="1" si="78"/>
        <v>0</v>
      </c>
      <c r="AB1607" s="171" t="str">
        <f t="shared" si="79"/>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80"/>
        <v/>
      </c>
      <c r="T1608" s="156" t="str">
        <f ca="1">IF(B1608="","",IF(ISERROR(MATCH($J1608,SorP!$B$1:$B$5661,0)),"",INDIRECT("'SorP'!$A$"&amp;MATCH($J1608,SorP!$B$1:$B$5661,0))))</f>
        <v/>
      </c>
      <c r="U1608" s="169"/>
      <c r="V1608" s="170" t="e">
        <f>IF(C1608="",NA(),MATCH($B1608&amp;$C1608,'Smelter Look-up'!$J:$J,0))</f>
        <v>#N/A</v>
      </c>
      <c r="X1608" s="171">
        <f t="shared" ca="1" si="78"/>
        <v>0</v>
      </c>
      <c r="AB1608" s="171" t="str">
        <f t="shared" si="79"/>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80"/>
        <v/>
      </c>
      <c r="T1609" s="156" t="str">
        <f ca="1">IF(B1609="","",IF(ISERROR(MATCH($J1609,SorP!$B$1:$B$5661,0)),"",INDIRECT("'SorP'!$A$"&amp;MATCH($J1609,SorP!$B$1:$B$5661,0))))</f>
        <v/>
      </c>
      <c r="U1609" s="169"/>
      <c r="V1609" s="170" t="e">
        <f>IF(C1609="",NA(),MATCH($B1609&amp;$C1609,'Smelter Look-up'!$J:$J,0))</f>
        <v>#N/A</v>
      </c>
      <c r="X1609" s="171">
        <f t="shared" ca="1" si="78"/>
        <v>0</v>
      </c>
      <c r="AB1609" s="171" t="str">
        <f t="shared" si="79"/>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80"/>
        <v/>
      </c>
      <c r="T1610" s="156" t="str">
        <f ca="1">IF(B1610="","",IF(ISERROR(MATCH($J1610,SorP!$B$1:$B$5661,0)),"",INDIRECT("'SorP'!$A$"&amp;MATCH($J1610,SorP!$B$1:$B$5661,0))))</f>
        <v/>
      </c>
      <c r="U1610" s="169"/>
      <c r="V1610" s="170" t="e">
        <f>IF(C1610="",NA(),MATCH($B1610&amp;$C1610,'Smelter Look-up'!$J:$J,0))</f>
        <v>#N/A</v>
      </c>
      <c r="X1610" s="171">
        <f t="shared" ca="1" si="78"/>
        <v>0</v>
      </c>
      <c r="AB1610" s="171" t="str">
        <f t="shared" si="79"/>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80"/>
        <v/>
      </c>
      <c r="T1611" s="156" t="str">
        <f ca="1">IF(B1611="","",IF(ISERROR(MATCH($J1611,SorP!$B$1:$B$5661,0)),"",INDIRECT("'SorP'!$A$"&amp;MATCH($J1611,SorP!$B$1:$B$5661,0))))</f>
        <v/>
      </c>
      <c r="U1611" s="169"/>
      <c r="V1611" s="170" t="e">
        <f>IF(C1611="",NA(),MATCH($B1611&amp;$C1611,'Smelter Look-up'!$J:$J,0))</f>
        <v>#N/A</v>
      </c>
      <c r="X1611" s="171">
        <f t="shared" ca="1" si="78"/>
        <v>0</v>
      </c>
      <c r="AB1611" s="171" t="str">
        <f t="shared" si="79"/>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80"/>
        <v/>
      </c>
      <c r="T1612" s="156" t="str">
        <f ca="1">IF(B1612="","",IF(ISERROR(MATCH($J1612,SorP!$B$1:$B$5661,0)),"",INDIRECT("'SorP'!$A$"&amp;MATCH($J1612,SorP!$B$1:$B$5661,0))))</f>
        <v/>
      </c>
      <c r="U1612" s="169"/>
      <c r="V1612" s="170" t="e">
        <f>IF(C1612="",NA(),MATCH($B1612&amp;$C1612,'Smelter Look-up'!$J:$J,0))</f>
        <v>#N/A</v>
      </c>
      <c r="X1612" s="171">
        <f t="shared" ca="1" si="78"/>
        <v>0</v>
      </c>
      <c r="AB1612" s="171" t="str">
        <f t="shared" si="79"/>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80"/>
        <v/>
      </c>
      <c r="T1613" s="156" t="str">
        <f ca="1">IF(B1613="","",IF(ISERROR(MATCH($J1613,SorP!$B$1:$B$5661,0)),"",INDIRECT("'SorP'!$A$"&amp;MATCH($J1613,SorP!$B$1:$B$5661,0))))</f>
        <v/>
      </c>
      <c r="U1613" s="169"/>
      <c r="V1613" s="170" t="e">
        <f>IF(C1613="",NA(),MATCH($B1613&amp;$C1613,'Smelter Look-up'!$J:$J,0))</f>
        <v>#N/A</v>
      </c>
      <c r="X1613" s="171">
        <f t="shared" ca="1" si="78"/>
        <v>0</v>
      </c>
      <c r="AB1613" s="171" t="str">
        <f t="shared" si="79"/>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80"/>
        <v/>
      </c>
      <c r="T1614" s="156" t="str">
        <f ca="1">IF(B1614="","",IF(ISERROR(MATCH($J1614,SorP!$B$1:$B$5661,0)),"",INDIRECT("'SorP'!$A$"&amp;MATCH($J1614,SorP!$B$1:$B$5661,0))))</f>
        <v/>
      </c>
      <c r="U1614" s="169"/>
      <c r="V1614" s="170" t="e">
        <f>IF(C1614="",NA(),MATCH($B1614&amp;$C1614,'Smelter Look-up'!$J:$J,0))</f>
        <v>#N/A</v>
      </c>
      <c r="X1614" s="171">
        <f t="shared" ca="1" si="78"/>
        <v>0</v>
      </c>
      <c r="AB1614" s="171" t="str">
        <f t="shared" si="79"/>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80"/>
        <v/>
      </c>
      <c r="T1615" s="156" t="str">
        <f ca="1">IF(B1615="","",IF(ISERROR(MATCH($J1615,SorP!$B$1:$B$5661,0)),"",INDIRECT("'SorP'!$A$"&amp;MATCH($J1615,SorP!$B$1:$B$5661,0))))</f>
        <v/>
      </c>
      <c r="U1615" s="169"/>
      <c r="V1615" s="170" t="e">
        <f>IF(C1615="",NA(),MATCH($B1615&amp;$C1615,'Smelter Look-up'!$J:$J,0))</f>
        <v>#N/A</v>
      </c>
      <c r="X1615" s="171">
        <f t="shared" ca="1" si="78"/>
        <v>0</v>
      </c>
      <c r="AB1615" s="171" t="str">
        <f t="shared" si="79"/>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80"/>
        <v/>
      </c>
      <c r="T1616" s="156" t="str">
        <f ca="1">IF(B1616="","",IF(ISERROR(MATCH($J1616,SorP!$B$1:$B$5661,0)),"",INDIRECT("'SorP'!$A$"&amp;MATCH($J1616,SorP!$B$1:$B$5661,0))))</f>
        <v/>
      </c>
      <c r="U1616" s="169"/>
      <c r="V1616" s="170" t="e">
        <f>IF(C1616="",NA(),MATCH($B1616&amp;$C1616,'Smelter Look-up'!$J:$J,0))</f>
        <v>#N/A</v>
      </c>
      <c r="X1616" s="171">
        <f t="shared" ca="1" si="78"/>
        <v>0</v>
      </c>
      <c r="AB1616" s="171" t="str">
        <f t="shared" si="79"/>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80"/>
        <v/>
      </c>
      <c r="T1617" s="156" t="str">
        <f ca="1">IF(B1617="","",IF(ISERROR(MATCH($J1617,SorP!$B$1:$B$5661,0)),"",INDIRECT("'SorP'!$A$"&amp;MATCH($J1617,SorP!$B$1:$B$5661,0))))</f>
        <v/>
      </c>
      <c r="U1617" s="169"/>
      <c r="V1617" s="170" t="e">
        <f>IF(C1617="",NA(),MATCH($B1617&amp;$C1617,'Smelter Look-up'!$J:$J,0))</f>
        <v>#N/A</v>
      </c>
      <c r="X1617" s="171">
        <f t="shared" ca="1" si="78"/>
        <v>0</v>
      </c>
      <c r="AB1617" s="171" t="str">
        <f t="shared" si="79"/>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80"/>
        <v/>
      </c>
      <c r="T1618" s="156" t="str">
        <f ca="1">IF(B1618="","",IF(ISERROR(MATCH($J1618,SorP!$B$1:$B$5661,0)),"",INDIRECT("'SorP'!$A$"&amp;MATCH($J1618,SorP!$B$1:$B$5661,0))))</f>
        <v/>
      </c>
      <c r="U1618" s="169"/>
      <c r="V1618" s="170" t="e">
        <f>IF(C1618="",NA(),MATCH($B1618&amp;$C1618,'Smelter Look-up'!$J:$J,0))</f>
        <v>#N/A</v>
      </c>
      <c r="X1618" s="171">
        <f t="shared" ca="1" si="78"/>
        <v>0</v>
      </c>
      <c r="AB1618" s="171" t="str">
        <f t="shared" si="79"/>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80"/>
        <v/>
      </c>
      <c r="T1619" s="156" t="str">
        <f ca="1">IF(B1619="","",IF(ISERROR(MATCH($J1619,SorP!$B$1:$B$5661,0)),"",INDIRECT("'SorP'!$A$"&amp;MATCH($J1619,SorP!$B$1:$B$5661,0))))</f>
        <v/>
      </c>
      <c r="U1619" s="169"/>
      <c r="V1619" s="170" t="e">
        <f>IF(C1619="",NA(),MATCH($B1619&amp;$C1619,'Smelter Look-up'!$J:$J,0))</f>
        <v>#N/A</v>
      </c>
      <c r="X1619" s="171">
        <f t="shared" ca="1" si="78"/>
        <v>0</v>
      </c>
      <c r="AB1619" s="171" t="str">
        <f t="shared" si="79"/>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80"/>
        <v/>
      </c>
      <c r="T1620" s="156" t="str">
        <f ca="1">IF(B1620="","",IF(ISERROR(MATCH($J1620,SorP!$B$1:$B$5661,0)),"",INDIRECT("'SorP'!$A$"&amp;MATCH($J1620,SorP!$B$1:$B$5661,0))))</f>
        <v/>
      </c>
      <c r="U1620" s="169"/>
      <c r="V1620" s="170" t="e">
        <f>IF(C1620="",NA(),MATCH($B1620&amp;$C1620,'Smelter Look-up'!$J:$J,0))</f>
        <v>#N/A</v>
      </c>
      <c r="X1620" s="171">
        <f t="shared" ca="1" si="78"/>
        <v>0</v>
      </c>
      <c r="AB1620" s="171" t="str">
        <f t="shared" si="79"/>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80"/>
        <v/>
      </c>
      <c r="T1621" s="156" t="str">
        <f ca="1">IF(B1621="","",IF(ISERROR(MATCH($J1621,SorP!$B$1:$B$5661,0)),"",INDIRECT("'SorP'!$A$"&amp;MATCH($J1621,SorP!$B$1:$B$5661,0))))</f>
        <v/>
      </c>
      <c r="U1621" s="169"/>
      <c r="V1621" s="170" t="e">
        <f>IF(C1621="",NA(),MATCH($B1621&amp;$C1621,'Smelter Look-up'!$J:$J,0))</f>
        <v>#N/A</v>
      </c>
      <c r="X1621" s="171">
        <f t="shared" ca="1" si="78"/>
        <v>0</v>
      </c>
      <c r="AB1621" s="171" t="str">
        <f t="shared" si="79"/>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80"/>
        <v/>
      </c>
      <c r="T1622" s="156" t="str">
        <f ca="1">IF(B1622="","",IF(ISERROR(MATCH($J1622,SorP!$B$1:$B$5661,0)),"",INDIRECT("'SorP'!$A$"&amp;MATCH($J1622,SorP!$B$1:$B$5661,0))))</f>
        <v/>
      </c>
      <c r="U1622" s="169"/>
      <c r="V1622" s="170" t="e">
        <f>IF(C1622="",NA(),MATCH($B1622&amp;$C1622,'Smelter Look-up'!$J:$J,0))</f>
        <v>#N/A</v>
      </c>
      <c r="X1622" s="171">
        <f t="shared" ca="1" si="78"/>
        <v>0</v>
      </c>
      <c r="AB1622" s="171" t="str">
        <f t="shared" si="79"/>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80"/>
        <v/>
      </c>
      <c r="T1623" s="156" t="str">
        <f ca="1">IF(B1623="","",IF(ISERROR(MATCH($J1623,SorP!$B$1:$B$5661,0)),"",INDIRECT("'SorP'!$A$"&amp;MATCH($J1623,SorP!$B$1:$B$5661,0))))</f>
        <v/>
      </c>
      <c r="U1623" s="169"/>
      <c r="V1623" s="170" t="e">
        <f>IF(C1623="",NA(),MATCH($B1623&amp;$C1623,'Smelter Look-up'!$J:$J,0))</f>
        <v>#N/A</v>
      </c>
      <c r="X1623" s="171">
        <f t="shared" ca="1" si="78"/>
        <v>0</v>
      </c>
      <c r="AB1623" s="171" t="str">
        <f t="shared" si="79"/>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80"/>
        <v/>
      </c>
      <c r="T1624" s="156" t="str">
        <f ca="1">IF(B1624="","",IF(ISERROR(MATCH($J1624,SorP!$B$1:$B$5661,0)),"",INDIRECT("'SorP'!$A$"&amp;MATCH($J1624,SorP!$B$1:$B$5661,0))))</f>
        <v/>
      </c>
      <c r="U1624" s="169"/>
      <c r="V1624" s="170" t="e">
        <f>IF(C1624="",NA(),MATCH($B1624&amp;$C1624,'Smelter Look-up'!$J:$J,0))</f>
        <v>#N/A</v>
      </c>
      <c r="X1624" s="171">
        <f t="shared" ca="1" si="78"/>
        <v>0</v>
      </c>
      <c r="AB1624" s="171" t="str">
        <f t="shared" si="79"/>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80"/>
        <v/>
      </c>
      <c r="T1625" s="156" t="str">
        <f ca="1">IF(B1625="","",IF(ISERROR(MATCH($J1625,SorP!$B$1:$B$5661,0)),"",INDIRECT("'SorP'!$A$"&amp;MATCH($J1625,SorP!$B$1:$B$5661,0))))</f>
        <v/>
      </c>
      <c r="U1625" s="169"/>
      <c r="V1625" s="170" t="e">
        <f>IF(C1625="",NA(),MATCH($B1625&amp;$C1625,'Smelter Look-up'!$J:$J,0))</f>
        <v>#N/A</v>
      </c>
      <c r="X1625" s="171">
        <f t="shared" ca="1" si="78"/>
        <v>0</v>
      </c>
      <c r="AB1625" s="171" t="str">
        <f t="shared" si="79"/>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80"/>
        <v/>
      </c>
      <c r="T1626" s="156" t="str">
        <f ca="1">IF(B1626="","",IF(ISERROR(MATCH($J1626,SorP!$B$1:$B$5661,0)),"",INDIRECT("'SorP'!$A$"&amp;MATCH($J1626,SorP!$B$1:$B$5661,0))))</f>
        <v/>
      </c>
      <c r="U1626" s="169"/>
      <c r="V1626" s="170" t="e">
        <f>IF(C1626="",NA(),MATCH($B1626&amp;$C1626,'Smelter Look-up'!$J:$J,0))</f>
        <v>#N/A</v>
      </c>
      <c r="X1626" s="171">
        <f t="shared" ca="1" si="78"/>
        <v>0</v>
      </c>
      <c r="AB1626" s="171" t="str">
        <f t="shared" si="79"/>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80"/>
        <v/>
      </c>
      <c r="T1627" s="156" t="str">
        <f ca="1">IF(B1627="","",IF(ISERROR(MATCH($J1627,SorP!$B$1:$B$5661,0)),"",INDIRECT("'SorP'!$A$"&amp;MATCH($J1627,SorP!$B$1:$B$5661,0))))</f>
        <v/>
      </c>
      <c r="U1627" s="169"/>
      <c r="V1627" s="170" t="e">
        <f>IF(C1627="",NA(),MATCH($B1627&amp;$C1627,'Smelter Look-up'!$J:$J,0))</f>
        <v>#N/A</v>
      </c>
      <c r="X1627" s="171">
        <f t="shared" ca="1" si="78"/>
        <v>0</v>
      </c>
      <c r="AB1627" s="171" t="str">
        <f t="shared" si="79"/>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80"/>
        <v/>
      </c>
      <c r="T1628" s="156" t="str">
        <f ca="1">IF(B1628="","",IF(ISERROR(MATCH($J1628,SorP!$B$1:$B$5661,0)),"",INDIRECT("'SorP'!$A$"&amp;MATCH($J1628,SorP!$B$1:$B$5661,0))))</f>
        <v/>
      </c>
      <c r="U1628" s="169"/>
      <c r="V1628" s="170" t="e">
        <f>IF(C1628="",NA(),MATCH($B1628&amp;$C1628,'Smelter Look-up'!$J:$J,0))</f>
        <v>#N/A</v>
      </c>
      <c r="X1628" s="171">
        <f t="shared" ca="1" si="78"/>
        <v>0</v>
      </c>
      <c r="AB1628" s="171" t="str">
        <f t="shared" si="79"/>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80"/>
        <v/>
      </c>
      <c r="T1629" s="156" t="str">
        <f ca="1">IF(B1629="","",IF(ISERROR(MATCH($J1629,SorP!$B$1:$B$5661,0)),"",INDIRECT("'SorP'!$A$"&amp;MATCH($J1629,SorP!$B$1:$B$5661,0))))</f>
        <v/>
      </c>
      <c r="U1629" s="169"/>
      <c r="V1629" s="170" t="e">
        <f>IF(C1629="",NA(),MATCH($B1629&amp;$C1629,'Smelter Look-up'!$J:$J,0))</f>
        <v>#N/A</v>
      </c>
      <c r="X1629" s="171">
        <f t="shared" ca="1" si="78"/>
        <v>0</v>
      </c>
      <c r="AB1629" s="171" t="str">
        <f t="shared" si="79"/>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80"/>
        <v/>
      </c>
      <c r="T1630" s="156" t="str">
        <f ca="1">IF(B1630="","",IF(ISERROR(MATCH($J1630,SorP!$B$1:$B$5661,0)),"",INDIRECT("'SorP'!$A$"&amp;MATCH($J1630,SorP!$B$1:$B$5661,0))))</f>
        <v/>
      </c>
      <c r="U1630" s="169"/>
      <c r="V1630" s="170" t="e">
        <f>IF(C1630="",NA(),MATCH($B1630&amp;$C1630,'Smelter Look-up'!$J:$J,0))</f>
        <v>#N/A</v>
      </c>
      <c r="X1630" s="171">
        <f t="shared" ca="1" si="78"/>
        <v>0</v>
      </c>
      <c r="AB1630" s="171" t="str">
        <f t="shared" si="79"/>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80"/>
        <v/>
      </c>
      <c r="T1631" s="156" t="str">
        <f ca="1">IF(B1631="","",IF(ISERROR(MATCH($J1631,SorP!$B$1:$B$5661,0)),"",INDIRECT("'SorP'!$A$"&amp;MATCH($J1631,SorP!$B$1:$B$5661,0))))</f>
        <v/>
      </c>
      <c r="U1631" s="169"/>
      <c r="V1631" s="170" t="e">
        <f>IF(C1631="",NA(),MATCH($B1631&amp;$C1631,'Smelter Look-up'!$J:$J,0))</f>
        <v>#N/A</v>
      </c>
      <c r="X1631" s="171">
        <f t="shared" ca="1" si="78"/>
        <v>0</v>
      </c>
      <c r="AB1631" s="171" t="str">
        <f t="shared" si="79"/>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80"/>
        <v/>
      </c>
      <c r="T1632" s="156" t="str">
        <f ca="1">IF(B1632="","",IF(ISERROR(MATCH($J1632,SorP!$B$1:$B$5661,0)),"",INDIRECT("'SorP'!$A$"&amp;MATCH($J1632,SorP!$B$1:$B$5661,0))))</f>
        <v/>
      </c>
      <c r="U1632" s="169"/>
      <c r="V1632" s="170" t="e">
        <f>IF(C1632="",NA(),MATCH($B1632&amp;$C1632,'Smelter Look-up'!$J:$J,0))</f>
        <v>#N/A</v>
      </c>
      <c r="X1632" s="171">
        <f t="shared" ca="1" si="78"/>
        <v>0</v>
      </c>
      <c r="AB1632" s="171" t="str">
        <f t="shared" si="79"/>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80"/>
        <v/>
      </c>
      <c r="T1633" s="156" t="str">
        <f ca="1">IF(B1633="","",IF(ISERROR(MATCH($J1633,SorP!$B$1:$B$5661,0)),"",INDIRECT("'SorP'!$A$"&amp;MATCH($J1633,SorP!$B$1:$B$5661,0))))</f>
        <v/>
      </c>
      <c r="U1633" s="169"/>
      <c r="V1633" s="170" t="e">
        <f>IF(C1633="",NA(),MATCH($B1633&amp;$C1633,'Smelter Look-up'!$J:$J,0))</f>
        <v>#N/A</v>
      </c>
      <c r="X1633" s="171">
        <f t="shared" ca="1" si="78"/>
        <v>0</v>
      </c>
      <c r="AB1633" s="171" t="str">
        <f t="shared" si="79"/>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80"/>
        <v/>
      </c>
      <c r="T1634" s="156" t="str">
        <f ca="1">IF(B1634="","",IF(ISERROR(MATCH($J1634,SorP!$B$1:$B$5661,0)),"",INDIRECT("'SorP'!$A$"&amp;MATCH($J1634,SorP!$B$1:$B$5661,0))))</f>
        <v/>
      </c>
      <c r="U1634" s="169"/>
      <c r="V1634" s="170" t="e">
        <f>IF(C1634="",NA(),MATCH($B1634&amp;$C1634,'Smelter Look-up'!$J:$J,0))</f>
        <v>#N/A</v>
      </c>
      <c r="X1634" s="171">
        <f t="shared" ca="1" si="78"/>
        <v>0</v>
      </c>
      <c r="AB1634" s="171" t="str">
        <f t="shared" si="79"/>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80"/>
        <v/>
      </c>
      <c r="T1635" s="156" t="str">
        <f ca="1">IF(B1635="","",IF(ISERROR(MATCH($J1635,SorP!$B$1:$B$5661,0)),"",INDIRECT("'SorP'!$A$"&amp;MATCH($J1635,SorP!$B$1:$B$5661,0))))</f>
        <v/>
      </c>
      <c r="U1635" s="169"/>
      <c r="V1635" s="170" t="e">
        <f>IF(C1635="",NA(),MATCH($B1635&amp;$C1635,'Smelter Look-up'!$J:$J,0))</f>
        <v>#N/A</v>
      </c>
      <c r="X1635" s="171">
        <f t="shared" ca="1" si="78"/>
        <v>0</v>
      </c>
      <c r="AB1635" s="171" t="str">
        <f t="shared" si="79"/>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80"/>
        <v/>
      </c>
      <c r="T1636" s="156" t="str">
        <f ca="1">IF(B1636="","",IF(ISERROR(MATCH($J1636,SorP!$B$1:$B$5661,0)),"",INDIRECT("'SorP'!$A$"&amp;MATCH($J1636,SorP!$B$1:$B$5661,0))))</f>
        <v/>
      </c>
      <c r="U1636" s="169"/>
      <c r="V1636" s="170" t="e">
        <f>IF(C1636="",NA(),MATCH($B1636&amp;$C1636,'Smelter Look-up'!$J:$J,0))</f>
        <v>#N/A</v>
      </c>
      <c r="X1636" s="171">
        <f t="shared" ca="1" si="78"/>
        <v>0</v>
      </c>
      <c r="AB1636" s="171" t="str">
        <f t="shared" si="79"/>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80"/>
        <v/>
      </c>
      <c r="T1637" s="156" t="str">
        <f ca="1">IF(B1637="","",IF(ISERROR(MATCH($J1637,SorP!$B$1:$B$5661,0)),"",INDIRECT("'SorP'!$A$"&amp;MATCH($J1637,SorP!$B$1:$B$5661,0))))</f>
        <v/>
      </c>
      <c r="U1637" s="169"/>
      <c r="V1637" s="170" t="e">
        <f>IF(C1637="",NA(),MATCH($B1637&amp;$C1637,'Smelter Look-up'!$J:$J,0))</f>
        <v>#N/A</v>
      </c>
      <c r="X1637" s="171">
        <f t="shared" ca="1" si="78"/>
        <v>0</v>
      </c>
      <c r="AB1637" s="171" t="str">
        <f t="shared" si="79"/>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80"/>
        <v/>
      </c>
      <c r="T1638" s="156" t="str">
        <f ca="1">IF(B1638="","",IF(ISERROR(MATCH($J1638,SorP!$B$1:$B$5661,0)),"",INDIRECT("'SorP'!$A$"&amp;MATCH($J1638,SorP!$B$1:$B$5661,0))))</f>
        <v/>
      </c>
      <c r="U1638" s="169"/>
      <c r="V1638" s="170" t="e">
        <f>IF(C1638="",NA(),MATCH($B1638&amp;$C1638,'Smelter Look-up'!$J:$J,0))</f>
        <v>#N/A</v>
      </c>
      <c r="X1638" s="171">
        <f t="shared" ca="1" si="78"/>
        <v>0</v>
      </c>
      <c r="AB1638" s="171" t="str">
        <f t="shared" si="79"/>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80"/>
        <v/>
      </c>
      <c r="T1639" s="156" t="str">
        <f ca="1">IF(B1639="","",IF(ISERROR(MATCH($J1639,SorP!$B$1:$B$5661,0)),"",INDIRECT("'SorP'!$A$"&amp;MATCH($J1639,SorP!$B$1:$B$5661,0))))</f>
        <v/>
      </c>
      <c r="U1639" s="169"/>
      <c r="V1639" s="170" t="e">
        <f>IF(C1639="",NA(),MATCH($B1639&amp;$C1639,'Smelter Look-up'!$J:$J,0))</f>
        <v>#N/A</v>
      </c>
      <c r="X1639" s="171">
        <f t="shared" ca="1" si="78"/>
        <v>0</v>
      </c>
      <c r="AB1639" s="171" t="str">
        <f t="shared" si="79"/>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80"/>
        <v/>
      </c>
      <c r="T1640" s="156" t="str">
        <f ca="1">IF(B1640="","",IF(ISERROR(MATCH($J1640,SorP!$B$1:$B$5661,0)),"",INDIRECT("'SorP'!$A$"&amp;MATCH($J1640,SorP!$B$1:$B$5661,0))))</f>
        <v/>
      </c>
      <c r="U1640" s="169"/>
      <c r="V1640" s="170" t="e">
        <f>IF(C1640="",NA(),MATCH($B1640&amp;$C1640,'Smelter Look-up'!$J:$J,0))</f>
        <v>#N/A</v>
      </c>
      <c r="X1640" s="171">
        <f t="shared" ca="1" si="78"/>
        <v>0</v>
      </c>
      <c r="AB1640" s="171" t="str">
        <f t="shared" si="79"/>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80"/>
        <v/>
      </c>
      <c r="T1641" s="156" t="str">
        <f ca="1">IF(B1641="","",IF(ISERROR(MATCH($J1641,SorP!$B$1:$B$5661,0)),"",INDIRECT("'SorP'!$A$"&amp;MATCH($J1641,SorP!$B$1:$B$5661,0))))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80"/>
        <v/>
      </c>
      <c r="T1642" s="156" t="str">
        <f ca="1">IF(B1642="","",IF(ISERROR(MATCH($J1642,SorP!$B$1:$B$5661,0)),"",INDIRECT("'SorP'!$A$"&amp;MATCH($J1642,SorP!$B$1:$B$5661,0))))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80"/>
        <v/>
      </c>
      <c r="T1643" s="156" t="str">
        <f ca="1">IF(B1643="","",IF(ISERROR(MATCH($J1643,SorP!$B$1:$B$5661,0)),"",INDIRECT("'SorP'!$A$"&amp;MATCH($J1643,SorP!$B$1:$B$5661,0))))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80"/>
        <v/>
      </c>
      <c r="T1644" s="156" t="str">
        <f ca="1">IF(B1644="","",IF(ISERROR(MATCH($J1644,SorP!$B$1:$B$5661,0)),"",INDIRECT("'SorP'!$A$"&amp;MATCH($J1644,SorP!$B$1:$B$5661,0))))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80"/>
        <v/>
      </c>
      <c r="T1645" s="156" t="str">
        <f ca="1">IF(B1645="","",IF(ISERROR(MATCH($J1645,SorP!$B$1:$B$5661,0)),"",INDIRECT("'SorP'!$A$"&amp;MATCH($J1645,SorP!$B$1:$B$5661,0))))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80"/>
        <v/>
      </c>
      <c r="T1646" s="156" t="str">
        <f ca="1">IF(B1646="","",IF(ISERROR(MATCH($J1646,SorP!$B$1:$B$5661,0)),"",INDIRECT("'SorP'!$A$"&amp;MATCH($J1646,SorP!$B$1:$B$5661,0))))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80"/>
        <v/>
      </c>
      <c r="T1647" s="156" t="str">
        <f ca="1">IF(B1647="","",IF(ISERROR(MATCH($J1647,SorP!$B$1:$B$5661,0)),"",INDIRECT("'SorP'!$A$"&amp;MATCH($J1647,SorP!$B$1:$B$5661,0))))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0"/>
        <v/>
      </c>
      <c r="T1648" s="156" t="str">
        <f ca="1">IF(B1648="","",IF(ISERROR(MATCH($J1648,SorP!$B$1:$B$5661,0)),"",INDIRECT("'SorP'!$A$"&amp;MATCH($J1648,SorP!$B$1:$B$5661,0))))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0"/>
        <v/>
      </c>
      <c r="T1649" s="156" t="str">
        <f ca="1">IF(B1649="","",IF(ISERROR(MATCH($J1649,SorP!$B$1:$B$5661,0)),"",INDIRECT("'SorP'!$A$"&amp;MATCH($J1649,SorP!$B$1:$B$5661,0))))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0"/>
        <v/>
      </c>
      <c r="T1650" s="156" t="str">
        <f ca="1">IF(B1650="","",IF(ISERROR(MATCH($J1650,SorP!$B$1:$B$5661,0)),"",INDIRECT("'SorP'!$A$"&amp;MATCH($J1650,SorP!$B$1:$B$5661,0))))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0"/>
        <v/>
      </c>
      <c r="T1651" s="156" t="str">
        <f ca="1">IF(B1651="","",IF(ISERROR(MATCH($J1651,SorP!$B$1:$B$5661,0)),"",INDIRECT("'SorP'!$A$"&amp;MATCH($J1651,SorP!$B$1:$B$5661,0))))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0"/>
        <v/>
      </c>
      <c r="T1652" s="156" t="str">
        <f ca="1">IF(B1652="","",IF(ISERROR(MATCH($J1652,SorP!$B$1:$B$5661,0)),"",INDIRECT("'SorP'!$A$"&amp;MATCH($J1652,SorP!$B$1:$B$5661,0))))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0"/>
        <v/>
      </c>
      <c r="T1653" s="156" t="str">
        <f ca="1">IF(B1653="","",IF(ISERROR(MATCH($J1653,SorP!$B$1:$B$5661,0)),"",INDIRECT("'SorP'!$A$"&amp;MATCH($J1653,SorP!$B$1:$B$5661,0))))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0"/>
        <v/>
      </c>
      <c r="T1654" s="156" t="str">
        <f ca="1">IF(B1654="","",IF(ISERROR(MATCH($J1654,SorP!$B$1:$B$5661,0)),"",INDIRECT("'SorP'!$A$"&amp;MATCH($J1654,SorP!$B$1:$B$5661,0))))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IF(B1655="","",IF(ISERROR(MATCH($J1655,SorP!$B$1:$B$5661,0)),"",INDIRECT("'SorP'!$A$"&amp;MATCH($J1655,SorP!$B$1:$B$5661,0))))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IF(B1656="","",IF(ISERROR(MATCH($J1656,SorP!$B$1:$B$5661,0)),"",INDIRECT("'SorP'!$A$"&amp;MATCH($J1656,SorP!$B$1:$B$5661,0))))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IF(B1657="","",IF(ISERROR(MATCH($J1657,SorP!$B$1:$B$5661,0)),"",INDIRECT("'SorP'!$A$"&amp;MATCH($J1657,SorP!$B$1:$B$5661,0))))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ref="X1663:X1726" ca="1" si="81">IF(AND(C1663="Smelter not listed",OR(LEN(D1663)=0,LEN(E1663)=0)),1,0)</f>
        <v>0</v>
      </c>
      <c r="AB1663" s="171" t="str">
        <f t="shared" ref="AB1663:AB1726" si="82">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3">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81"/>
        <v>0</v>
      </c>
      <c r="AB1664" s="171" t="str">
        <f t="shared" si="82"/>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3"/>
        <v/>
      </c>
      <c r="T1665" s="156" t="str">
        <f ca="1">IF(B1665="","",IF(ISERROR(MATCH($J1665,SorP!$B$1:$B$5661,0)),"",INDIRECT("'SorP'!$A$"&amp;MATCH($J1665,SorP!$B$1:$B$5661,0))))</f>
        <v/>
      </c>
      <c r="U1665" s="169"/>
      <c r="V1665" s="170" t="e">
        <f>IF(C1665="",NA(),MATCH($B1665&amp;$C1665,'Smelter Look-up'!$J:$J,0))</f>
        <v>#N/A</v>
      </c>
      <c r="X1665" s="171">
        <f t="shared" ca="1" si="81"/>
        <v>0</v>
      </c>
      <c r="AB1665" s="171" t="str">
        <f t="shared" si="82"/>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3"/>
        <v/>
      </c>
      <c r="T1666" s="156" t="str">
        <f ca="1">IF(B1666="","",IF(ISERROR(MATCH($J1666,SorP!$B$1:$B$5661,0)),"",INDIRECT("'SorP'!$A$"&amp;MATCH($J1666,SorP!$B$1:$B$5661,0))))</f>
        <v/>
      </c>
      <c r="U1666" s="169"/>
      <c r="V1666" s="170" t="e">
        <f>IF(C1666="",NA(),MATCH($B1666&amp;$C1666,'Smelter Look-up'!$J:$J,0))</f>
        <v>#N/A</v>
      </c>
      <c r="X1666" s="171">
        <f t="shared" ca="1" si="81"/>
        <v>0</v>
      </c>
      <c r="AB1666" s="171" t="str">
        <f t="shared" si="82"/>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3"/>
        <v/>
      </c>
      <c r="T1667" s="156" t="str">
        <f ca="1">IF(B1667="","",IF(ISERROR(MATCH($J1667,SorP!$B$1:$B$5661,0)),"",INDIRECT("'SorP'!$A$"&amp;MATCH($J1667,SorP!$B$1:$B$5661,0))))</f>
        <v/>
      </c>
      <c r="U1667" s="169"/>
      <c r="V1667" s="170" t="e">
        <f>IF(C1667="",NA(),MATCH($B1667&amp;$C1667,'Smelter Look-up'!$J:$J,0))</f>
        <v>#N/A</v>
      </c>
      <c r="X1667" s="171">
        <f t="shared" ca="1" si="81"/>
        <v>0</v>
      </c>
      <c r="AB1667" s="171" t="str">
        <f t="shared" si="82"/>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3"/>
        <v/>
      </c>
      <c r="T1668" s="156" t="str">
        <f ca="1">IF(B1668="","",IF(ISERROR(MATCH($J1668,SorP!$B$1:$B$5661,0)),"",INDIRECT("'SorP'!$A$"&amp;MATCH($J1668,SorP!$B$1:$B$5661,0))))</f>
        <v/>
      </c>
      <c r="U1668" s="169"/>
      <c r="V1668" s="170" t="e">
        <f>IF(C1668="",NA(),MATCH($B1668&amp;$C1668,'Smelter Look-up'!$J:$J,0))</f>
        <v>#N/A</v>
      </c>
      <c r="X1668" s="171">
        <f t="shared" ca="1" si="81"/>
        <v>0</v>
      </c>
      <c r="AB1668" s="171" t="str">
        <f t="shared" si="82"/>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3"/>
        <v/>
      </c>
      <c r="T1669" s="156" t="str">
        <f ca="1">IF(B1669="","",IF(ISERROR(MATCH($J1669,SorP!$B$1:$B$5661,0)),"",INDIRECT("'SorP'!$A$"&amp;MATCH($J1669,SorP!$B$1:$B$5661,0))))</f>
        <v/>
      </c>
      <c r="U1669" s="169"/>
      <c r="V1669" s="170" t="e">
        <f>IF(C1669="",NA(),MATCH($B1669&amp;$C1669,'Smelter Look-up'!$J:$J,0))</f>
        <v>#N/A</v>
      </c>
      <c r="X1669" s="171">
        <f t="shared" ca="1" si="81"/>
        <v>0</v>
      </c>
      <c r="AB1669" s="171" t="str">
        <f t="shared" si="82"/>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3"/>
        <v/>
      </c>
      <c r="T1670" s="156" t="str">
        <f ca="1">IF(B1670="","",IF(ISERROR(MATCH($J1670,SorP!$B$1:$B$5661,0)),"",INDIRECT("'SorP'!$A$"&amp;MATCH($J1670,SorP!$B$1:$B$5661,0))))</f>
        <v/>
      </c>
      <c r="U1670" s="169"/>
      <c r="V1670" s="170" t="e">
        <f>IF(C1670="",NA(),MATCH($B1670&amp;$C1670,'Smelter Look-up'!$J:$J,0))</f>
        <v>#N/A</v>
      </c>
      <c r="X1670" s="171">
        <f t="shared" ca="1" si="81"/>
        <v>0</v>
      </c>
      <c r="AB1670" s="171" t="str">
        <f t="shared" si="82"/>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3"/>
        <v/>
      </c>
      <c r="T1671" s="156" t="str">
        <f ca="1">IF(B1671="","",IF(ISERROR(MATCH($J1671,SorP!$B$1:$B$5661,0)),"",INDIRECT("'SorP'!$A$"&amp;MATCH($J1671,SorP!$B$1:$B$5661,0))))</f>
        <v/>
      </c>
      <c r="U1671" s="169"/>
      <c r="V1671" s="170" t="e">
        <f>IF(C1671="",NA(),MATCH($B1671&amp;$C1671,'Smelter Look-up'!$J:$J,0))</f>
        <v>#N/A</v>
      </c>
      <c r="X1671" s="171">
        <f t="shared" ca="1" si="81"/>
        <v>0</v>
      </c>
      <c r="AB1671" s="171" t="str">
        <f t="shared" si="82"/>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3"/>
        <v/>
      </c>
      <c r="T1672" s="156" t="str">
        <f ca="1">IF(B1672="","",IF(ISERROR(MATCH($J1672,SorP!$B$1:$B$5661,0)),"",INDIRECT("'SorP'!$A$"&amp;MATCH($J1672,SorP!$B$1:$B$5661,0))))</f>
        <v/>
      </c>
      <c r="U1672" s="169"/>
      <c r="V1672" s="170" t="e">
        <f>IF(C1672="",NA(),MATCH($B1672&amp;$C1672,'Smelter Look-up'!$J:$J,0))</f>
        <v>#N/A</v>
      </c>
      <c r="X1672" s="171">
        <f t="shared" ca="1" si="81"/>
        <v>0</v>
      </c>
      <c r="AB1672" s="171" t="str">
        <f t="shared" si="82"/>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3"/>
        <v/>
      </c>
      <c r="T1673" s="156" t="str">
        <f ca="1">IF(B1673="","",IF(ISERROR(MATCH($J1673,SorP!$B$1:$B$5661,0)),"",INDIRECT("'SorP'!$A$"&amp;MATCH($J1673,SorP!$B$1:$B$5661,0))))</f>
        <v/>
      </c>
      <c r="U1673" s="169"/>
      <c r="V1673" s="170" t="e">
        <f>IF(C1673="",NA(),MATCH($B1673&amp;$C1673,'Smelter Look-up'!$J:$J,0))</f>
        <v>#N/A</v>
      </c>
      <c r="X1673" s="171">
        <f t="shared" ca="1" si="81"/>
        <v>0</v>
      </c>
      <c r="AB1673" s="171" t="str">
        <f t="shared" si="82"/>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3"/>
        <v/>
      </c>
      <c r="T1674" s="156" t="str">
        <f ca="1">IF(B1674="","",IF(ISERROR(MATCH($J1674,SorP!$B$1:$B$5661,0)),"",INDIRECT("'SorP'!$A$"&amp;MATCH($J1674,SorP!$B$1:$B$5661,0))))</f>
        <v/>
      </c>
      <c r="U1674" s="169"/>
      <c r="V1674" s="170" t="e">
        <f>IF(C1674="",NA(),MATCH($B1674&amp;$C1674,'Smelter Look-up'!$J:$J,0))</f>
        <v>#N/A</v>
      </c>
      <c r="X1674" s="171">
        <f t="shared" ca="1" si="81"/>
        <v>0</v>
      </c>
      <c r="AB1674" s="171" t="str">
        <f t="shared" si="82"/>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3"/>
        <v/>
      </c>
      <c r="T1675" s="156" t="str">
        <f ca="1">IF(B1675="","",IF(ISERROR(MATCH($J1675,SorP!$B$1:$B$5661,0)),"",INDIRECT("'SorP'!$A$"&amp;MATCH($J1675,SorP!$B$1:$B$5661,0))))</f>
        <v/>
      </c>
      <c r="U1675" s="169"/>
      <c r="V1675" s="170" t="e">
        <f>IF(C1675="",NA(),MATCH($B1675&amp;$C1675,'Smelter Look-up'!$J:$J,0))</f>
        <v>#N/A</v>
      </c>
      <c r="X1675" s="171">
        <f t="shared" ca="1" si="81"/>
        <v>0</v>
      </c>
      <c r="AB1675" s="171" t="str">
        <f t="shared" si="82"/>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3"/>
        <v/>
      </c>
      <c r="T1676" s="156" t="str">
        <f ca="1">IF(B1676="","",IF(ISERROR(MATCH($J1676,SorP!$B$1:$B$5661,0)),"",INDIRECT("'SorP'!$A$"&amp;MATCH($J1676,SorP!$B$1:$B$5661,0))))</f>
        <v/>
      </c>
      <c r="U1676" s="169"/>
      <c r="V1676" s="170" t="e">
        <f>IF(C1676="",NA(),MATCH($B1676&amp;$C1676,'Smelter Look-up'!$J:$J,0))</f>
        <v>#N/A</v>
      </c>
      <c r="X1676" s="171">
        <f t="shared" ca="1" si="81"/>
        <v>0</v>
      </c>
      <c r="AB1676" s="171" t="str">
        <f t="shared" si="82"/>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3"/>
        <v/>
      </c>
      <c r="T1677" s="156" t="str">
        <f ca="1">IF(B1677="","",IF(ISERROR(MATCH($J1677,SorP!$B$1:$B$5661,0)),"",INDIRECT("'SorP'!$A$"&amp;MATCH($J1677,SorP!$B$1:$B$5661,0))))</f>
        <v/>
      </c>
      <c r="U1677" s="169"/>
      <c r="V1677" s="170" t="e">
        <f>IF(C1677="",NA(),MATCH($B1677&amp;$C1677,'Smelter Look-up'!$J:$J,0))</f>
        <v>#N/A</v>
      </c>
      <c r="X1677" s="171">
        <f t="shared" ca="1" si="81"/>
        <v>0</v>
      </c>
      <c r="AB1677" s="171" t="str">
        <f t="shared" si="82"/>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3"/>
        <v/>
      </c>
      <c r="T1678" s="156" t="str">
        <f ca="1">IF(B1678="","",IF(ISERROR(MATCH($J1678,SorP!$B$1:$B$5661,0)),"",INDIRECT("'SorP'!$A$"&amp;MATCH($J1678,SorP!$B$1:$B$5661,0))))</f>
        <v/>
      </c>
      <c r="U1678" s="169"/>
      <c r="V1678" s="170" t="e">
        <f>IF(C1678="",NA(),MATCH($B1678&amp;$C1678,'Smelter Look-up'!$J:$J,0))</f>
        <v>#N/A</v>
      </c>
      <c r="X1678" s="171">
        <f t="shared" ca="1" si="81"/>
        <v>0</v>
      </c>
      <c r="AB1678" s="171" t="str">
        <f t="shared" si="82"/>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3"/>
        <v/>
      </c>
      <c r="T1679" s="156" t="str">
        <f ca="1">IF(B1679="","",IF(ISERROR(MATCH($J1679,SorP!$B$1:$B$5661,0)),"",INDIRECT("'SorP'!$A$"&amp;MATCH($J1679,SorP!$B$1:$B$5661,0))))</f>
        <v/>
      </c>
      <c r="U1679" s="169"/>
      <c r="V1679" s="170" t="e">
        <f>IF(C1679="",NA(),MATCH($B1679&amp;$C1679,'Smelter Look-up'!$J:$J,0))</f>
        <v>#N/A</v>
      </c>
      <c r="X1679" s="171">
        <f t="shared" ca="1" si="81"/>
        <v>0</v>
      </c>
      <c r="AB1679" s="171" t="str">
        <f t="shared" si="82"/>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3"/>
        <v/>
      </c>
      <c r="T1680" s="156" t="str">
        <f ca="1">IF(B1680="","",IF(ISERROR(MATCH($J1680,SorP!$B$1:$B$5661,0)),"",INDIRECT("'SorP'!$A$"&amp;MATCH($J1680,SorP!$B$1:$B$5661,0))))</f>
        <v/>
      </c>
      <c r="U1680" s="169"/>
      <c r="V1680" s="170" t="e">
        <f>IF(C1680="",NA(),MATCH($B1680&amp;$C1680,'Smelter Look-up'!$J:$J,0))</f>
        <v>#N/A</v>
      </c>
      <c r="X1680" s="171">
        <f t="shared" ca="1" si="81"/>
        <v>0</v>
      </c>
      <c r="AB1680" s="171" t="str">
        <f t="shared" si="82"/>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3"/>
        <v/>
      </c>
      <c r="T1681" s="156" t="str">
        <f ca="1">IF(B1681="","",IF(ISERROR(MATCH($J1681,SorP!$B$1:$B$5661,0)),"",INDIRECT("'SorP'!$A$"&amp;MATCH($J1681,SorP!$B$1:$B$5661,0))))</f>
        <v/>
      </c>
      <c r="U1681" s="169"/>
      <c r="V1681" s="170" t="e">
        <f>IF(C1681="",NA(),MATCH($B1681&amp;$C1681,'Smelter Look-up'!$J:$J,0))</f>
        <v>#N/A</v>
      </c>
      <c r="X1681" s="171">
        <f t="shared" ca="1" si="81"/>
        <v>0</v>
      </c>
      <c r="AB1681" s="171" t="str">
        <f t="shared" si="82"/>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3"/>
        <v/>
      </c>
      <c r="T1682" s="156" t="str">
        <f ca="1">IF(B1682="","",IF(ISERROR(MATCH($J1682,SorP!$B$1:$B$5661,0)),"",INDIRECT("'SorP'!$A$"&amp;MATCH($J1682,SorP!$B$1:$B$5661,0))))</f>
        <v/>
      </c>
      <c r="U1682" s="169"/>
      <c r="V1682" s="170" t="e">
        <f>IF(C1682="",NA(),MATCH($B1682&amp;$C1682,'Smelter Look-up'!$J:$J,0))</f>
        <v>#N/A</v>
      </c>
      <c r="X1682" s="171">
        <f t="shared" ca="1" si="81"/>
        <v>0</v>
      </c>
      <c r="AB1682" s="171" t="str">
        <f t="shared" si="82"/>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3"/>
        <v/>
      </c>
      <c r="T1683" s="156" t="str">
        <f ca="1">IF(B1683="","",IF(ISERROR(MATCH($J1683,SorP!$B$1:$B$5661,0)),"",INDIRECT("'SorP'!$A$"&amp;MATCH($J1683,SorP!$B$1:$B$5661,0))))</f>
        <v/>
      </c>
      <c r="U1683" s="169"/>
      <c r="V1683" s="170" t="e">
        <f>IF(C1683="",NA(),MATCH($B1683&amp;$C1683,'Smelter Look-up'!$J:$J,0))</f>
        <v>#N/A</v>
      </c>
      <c r="X1683" s="171">
        <f t="shared" ca="1" si="81"/>
        <v>0</v>
      </c>
      <c r="AB1683" s="171" t="str">
        <f t="shared" si="82"/>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3"/>
        <v/>
      </c>
      <c r="T1684" s="156" t="str">
        <f ca="1">IF(B1684="","",IF(ISERROR(MATCH($J1684,SorP!$B$1:$B$5661,0)),"",INDIRECT("'SorP'!$A$"&amp;MATCH($J1684,SorP!$B$1:$B$5661,0))))</f>
        <v/>
      </c>
      <c r="U1684" s="169"/>
      <c r="V1684" s="170" t="e">
        <f>IF(C1684="",NA(),MATCH($B1684&amp;$C1684,'Smelter Look-up'!$J:$J,0))</f>
        <v>#N/A</v>
      </c>
      <c r="X1684" s="171">
        <f t="shared" ca="1" si="81"/>
        <v>0</v>
      </c>
      <c r="AB1684" s="171" t="str">
        <f t="shared" si="82"/>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3"/>
        <v/>
      </c>
      <c r="T1685" s="156" t="str">
        <f ca="1">IF(B1685="","",IF(ISERROR(MATCH($J1685,SorP!$B$1:$B$5661,0)),"",INDIRECT("'SorP'!$A$"&amp;MATCH($J1685,SorP!$B$1:$B$5661,0))))</f>
        <v/>
      </c>
      <c r="U1685" s="169"/>
      <c r="V1685" s="170" t="e">
        <f>IF(C1685="",NA(),MATCH($B1685&amp;$C1685,'Smelter Look-up'!$J:$J,0))</f>
        <v>#N/A</v>
      </c>
      <c r="X1685" s="171">
        <f t="shared" ca="1" si="81"/>
        <v>0</v>
      </c>
      <c r="AB1685" s="171" t="str">
        <f t="shared" si="82"/>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3"/>
        <v/>
      </c>
      <c r="T1686" s="156" t="str">
        <f ca="1">IF(B1686="","",IF(ISERROR(MATCH($J1686,SorP!$B$1:$B$5661,0)),"",INDIRECT("'SorP'!$A$"&amp;MATCH($J1686,SorP!$B$1:$B$5661,0))))</f>
        <v/>
      </c>
      <c r="U1686" s="169"/>
      <c r="V1686" s="170" t="e">
        <f>IF(C1686="",NA(),MATCH($B1686&amp;$C1686,'Smelter Look-up'!$J:$J,0))</f>
        <v>#N/A</v>
      </c>
      <c r="X1686" s="171">
        <f t="shared" ca="1" si="81"/>
        <v>0</v>
      </c>
      <c r="AB1686" s="171" t="str">
        <f t="shared" si="82"/>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3"/>
        <v/>
      </c>
      <c r="T1687" s="156" t="str">
        <f ca="1">IF(B1687="","",IF(ISERROR(MATCH($J1687,SorP!$B$1:$B$5661,0)),"",INDIRECT("'SorP'!$A$"&amp;MATCH($J1687,SorP!$B$1:$B$5661,0))))</f>
        <v/>
      </c>
      <c r="U1687" s="169"/>
      <c r="V1687" s="170" t="e">
        <f>IF(C1687="",NA(),MATCH($B1687&amp;$C1687,'Smelter Look-up'!$J:$J,0))</f>
        <v>#N/A</v>
      </c>
      <c r="X1687" s="171">
        <f t="shared" ca="1" si="81"/>
        <v>0</v>
      </c>
      <c r="AB1687" s="171" t="str">
        <f t="shared" si="82"/>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3"/>
        <v/>
      </c>
      <c r="T1688" s="156" t="str">
        <f ca="1">IF(B1688="","",IF(ISERROR(MATCH($J1688,SorP!$B$1:$B$5661,0)),"",INDIRECT("'SorP'!$A$"&amp;MATCH($J1688,SorP!$B$1:$B$5661,0))))</f>
        <v/>
      </c>
      <c r="U1688" s="169"/>
      <c r="V1688" s="170" t="e">
        <f>IF(C1688="",NA(),MATCH($B1688&amp;$C1688,'Smelter Look-up'!$J:$J,0))</f>
        <v>#N/A</v>
      </c>
      <c r="X1688" s="171">
        <f t="shared" ca="1" si="81"/>
        <v>0</v>
      </c>
      <c r="AB1688" s="171" t="str">
        <f t="shared" si="82"/>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3"/>
        <v/>
      </c>
      <c r="T1689" s="156" t="str">
        <f ca="1">IF(B1689="","",IF(ISERROR(MATCH($J1689,SorP!$B$1:$B$5661,0)),"",INDIRECT("'SorP'!$A$"&amp;MATCH($J1689,SorP!$B$1:$B$5661,0))))</f>
        <v/>
      </c>
      <c r="U1689" s="169"/>
      <c r="V1689" s="170" t="e">
        <f>IF(C1689="",NA(),MATCH($B1689&amp;$C1689,'Smelter Look-up'!$J:$J,0))</f>
        <v>#N/A</v>
      </c>
      <c r="X1689" s="171">
        <f t="shared" ca="1" si="81"/>
        <v>0</v>
      </c>
      <c r="AB1689" s="171" t="str">
        <f t="shared" si="82"/>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3"/>
        <v/>
      </c>
      <c r="T1690" s="156" t="str">
        <f ca="1">IF(B1690="","",IF(ISERROR(MATCH($J1690,SorP!$B$1:$B$5661,0)),"",INDIRECT("'SorP'!$A$"&amp;MATCH($J1690,SorP!$B$1:$B$5661,0))))</f>
        <v/>
      </c>
      <c r="U1690" s="169"/>
      <c r="V1690" s="170" t="e">
        <f>IF(C1690="",NA(),MATCH($B1690&amp;$C1690,'Smelter Look-up'!$J:$J,0))</f>
        <v>#N/A</v>
      </c>
      <c r="X1690" s="171">
        <f t="shared" ca="1" si="81"/>
        <v>0</v>
      </c>
      <c r="AB1690" s="171" t="str">
        <f t="shared" si="82"/>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3"/>
        <v/>
      </c>
      <c r="T1691" s="156" t="str">
        <f ca="1">IF(B1691="","",IF(ISERROR(MATCH($J1691,SorP!$B$1:$B$5661,0)),"",INDIRECT("'SorP'!$A$"&amp;MATCH($J1691,SorP!$B$1:$B$5661,0))))</f>
        <v/>
      </c>
      <c r="U1691" s="169"/>
      <c r="V1691" s="170" t="e">
        <f>IF(C1691="",NA(),MATCH($B1691&amp;$C1691,'Smelter Look-up'!$J:$J,0))</f>
        <v>#N/A</v>
      </c>
      <c r="X1691" s="171">
        <f t="shared" ca="1" si="81"/>
        <v>0</v>
      </c>
      <c r="AB1691" s="171" t="str">
        <f t="shared" si="82"/>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3"/>
        <v/>
      </c>
      <c r="T1692" s="156" t="str">
        <f ca="1">IF(B1692="","",IF(ISERROR(MATCH($J1692,SorP!$B$1:$B$5661,0)),"",INDIRECT("'SorP'!$A$"&amp;MATCH($J1692,SorP!$B$1:$B$5661,0))))</f>
        <v/>
      </c>
      <c r="U1692" s="169"/>
      <c r="V1692" s="170" t="e">
        <f>IF(C1692="",NA(),MATCH($B1692&amp;$C1692,'Smelter Look-up'!$J:$J,0))</f>
        <v>#N/A</v>
      </c>
      <c r="X1692" s="171">
        <f t="shared" ca="1" si="81"/>
        <v>0</v>
      </c>
      <c r="AB1692" s="171" t="str">
        <f t="shared" si="82"/>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3"/>
        <v/>
      </c>
      <c r="T1693" s="156" t="str">
        <f ca="1">IF(B1693="","",IF(ISERROR(MATCH($J1693,SorP!$B$1:$B$5661,0)),"",INDIRECT("'SorP'!$A$"&amp;MATCH($J1693,SorP!$B$1:$B$5661,0))))</f>
        <v/>
      </c>
      <c r="U1693" s="169"/>
      <c r="V1693" s="170" t="e">
        <f>IF(C1693="",NA(),MATCH($B1693&amp;$C1693,'Smelter Look-up'!$J:$J,0))</f>
        <v>#N/A</v>
      </c>
      <c r="X1693" s="171">
        <f t="shared" ca="1" si="81"/>
        <v>0</v>
      </c>
      <c r="AB1693" s="171" t="str">
        <f t="shared" si="82"/>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3"/>
        <v/>
      </c>
      <c r="T1694" s="156" t="str">
        <f ca="1">IF(B1694="","",IF(ISERROR(MATCH($J1694,SorP!$B$1:$B$5661,0)),"",INDIRECT("'SorP'!$A$"&amp;MATCH($J1694,SorP!$B$1:$B$5661,0))))</f>
        <v/>
      </c>
      <c r="U1694" s="169"/>
      <c r="V1694" s="170" t="e">
        <f>IF(C1694="",NA(),MATCH($B1694&amp;$C1694,'Smelter Look-up'!$J:$J,0))</f>
        <v>#N/A</v>
      </c>
      <c r="X1694" s="171">
        <f t="shared" ca="1" si="81"/>
        <v>0</v>
      </c>
      <c r="AB1694" s="171" t="str">
        <f t="shared" si="82"/>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3"/>
        <v/>
      </c>
      <c r="T1695" s="156" t="str">
        <f ca="1">IF(B1695="","",IF(ISERROR(MATCH($J1695,SorP!$B$1:$B$5661,0)),"",INDIRECT("'SorP'!$A$"&amp;MATCH($J1695,SorP!$B$1:$B$5661,0))))</f>
        <v/>
      </c>
      <c r="U1695" s="169"/>
      <c r="V1695" s="170" t="e">
        <f>IF(C1695="",NA(),MATCH($B1695&amp;$C1695,'Smelter Look-up'!$J:$J,0))</f>
        <v>#N/A</v>
      </c>
      <c r="X1695" s="171">
        <f t="shared" ca="1" si="81"/>
        <v>0</v>
      </c>
      <c r="AB1695" s="171" t="str">
        <f t="shared" si="82"/>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3"/>
        <v/>
      </c>
      <c r="T1696" s="156" t="str">
        <f ca="1">IF(B1696="","",IF(ISERROR(MATCH($J1696,SorP!$B$1:$B$5661,0)),"",INDIRECT("'SorP'!$A$"&amp;MATCH($J1696,SorP!$B$1:$B$5661,0))))</f>
        <v/>
      </c>
      <c r="U1696" s="169"/>
      <c r="V1696" s="170" t="e">
        <f>IF(C1696="",NA(),MATCH($B1696&amp;$C1696,'Smelter Look-up'!$J:$J,0))</f>
        <v>#N/A</v>
      </c>
      <c r="X1696" s="171">
        <f t="shared" ca="1" si="81"/>
        <v>0</v>
      </c>
      <c r="AB1696" s="171" t="str">
        <f t="shared" si="82"/>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3"/>
        <v/>
      </c>
      <c r="T1697" s="156" t="str">
        <f ca="1">IF(B1697="","",IF(ISERROR(MATCH($J1697,SorP!$B$1:$B$5661,0)),"",INDIRECT("'SorP'!$A$"&amp;MATCH($J1697,SorP!$B$1:$B$5661,0))))</f>
        <v/>
      </c>
      <c r="U1697" s="169"/>
      <c r="V1697" s="170" t="e">
        <f>IF(C1697="",NA(),MATCH($B1697&amp;$C1697,'Smelter Look-up'!$J:$J,0))</f>
        <v>#N/A</v>
      </c>
      <c r="X1697" s="171">
        <f t="shared" ca="1" si="81"/>
        <v>0</v>
      </c>
      <c r="AB1697" s="171" t="str">
        <f t="shared" si="82"/>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3"/>
        <v/>
      </c>
      <c r="T1698" s="156" t="str">
        <f ca="1">IF(B1698="","",IF(ISERROR(MATCH($J1698,SorP!$B$1:$B$5661,0)),"",INDIRECT("'SorP'!$A$"&amp;MATCH($J1698,SorP!$B$1:$B$5661,0))))</f>
        <v/>
      </c>
      <c r="U1698" s="169"/>
      <c r="V1698" s="170" t="e">
        <f>IF(C1698="",NA(),MATCH($B1698&amp;$C1698,'Smelter Look-up'!$J:$J,0))</f>
        <v>#N/A</v>
      </c>
      <c r="X1698" s="171">
        <f t="shared" ca="1" si="81"/>
        <v>0</v>
      </c>
      <c r="AB1698" s="171" t="str">
        <f t="shared" si="82"/>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3"/>
        <v/>
      </c>
      <c r="T1699" s="156" t="str">
        <f ca="1">IF(B1699="","",IF(ISERROR(MATCH($J1699,SorP!$B$1:$B$5661,0)),"",INDIRECT("'SorP'!$A$"&amp;MATCH($J1699,SorP!$B$1:$B$5661,0))))</f>
        <v/>
      </c>
      <c r="U1699" s="169"/>
      <c r="V1699" s="170" t="e">
        <f>IF(C1699="",NA(),MATCH($B1699&amp;$C1699,'Smelter Look-up'!$J:$J,0))</f>
        <v>#N/A</v>
      </c>
      <c r="X1699" s="171">
        <f t="shared" ca="1" si="81"/>
        <v>0</v>
      </c>
      <c r="AB1699" s="171" t="str">
        <f t="shared" si="82"/>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3"/>
        <v/>
      </c>
      <c r="T1700" s="156" t="str">
        <f ca="1">IF(B1700="","",IF(ISERROR(MATCH($J1700,SorP!$B$1:$B$5661,0)),"",INDIRECT("'SorP'!$A$"&amp;MATCH($J1700,SorP!$B$1:$B$5661,0))))</f>
        <v/>
      </c>
      <c r="U1700" s="169"/>
      <c r="V1700" s="170" t="e">
        <f>IF(C1700="",NA(),MATCH($B1700&amp;$C1700,'Smelter Look-up'!$J:$J,0))</f>
        <v>#N/A</v>
      </c>
      <c r="X1700" s="171">
        <f t="shared" ca="1" si="81"/>
        <v>0</v>
      </c>
      <c r="AB1700" s="171" t="str">
        <f t="shared" si="82"/>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3"/>
        <v/>
      </c>
      <c r="T1701" s="156" t="str">
        <f ca="1">IF(B1701="","",IF(ISERROR(MATCH($J1701,SorP!$B$1:$B$5661,0)),"",INDIRECT("'SorP'!$A$"&amp;MATCH($J1701,SorP!$B$1:$B$5661,0))))</f>
        <v/>
      </c>
      <c r="U1701" s="169"/>
      <c r="V1701" s="170" t="e">
        <f>IF(C1701="",NA(),MATCH($B1701&amp;$C1701,'Smelter Look-up'!$J:$J,0))</f>
        <v>#N/A</v>
      </c>
      <c r="X1701" s="171">
        <f t="shared" ca="1" si="81"/>
        <v>0</v>
      </c>
      <c r="AB1701" s="171" t="str">
        <f t="shared" si="82"/>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3"/>
        <v/>
      </c>
      <c r="T1702" s="156" t="str">
        <f ca="1">IF(B1702="","",IF(ISERROR(MATCH($J1702,SorP!$B$1:$B$5661,0)),"",INDIRECT("'SorP'!$A$"&amp;MATCH($J1702,SorP!$B$1:$B$5661,0))))</f>
        <v/>
      </c>
      <c r="U1702" s="169"/>
      <c r="V1702" s="170" t="e">
        <f>IF(C1702="",NA(),MATCH($B1702&amp;$C1702,'Smelter Look-up'!$J:$J,0))</f>
        <v>#N/A</v>
      </c>
      <c r="X1702" s="171">
        <f t="shared" ca="1" si="81"/>
        <v>0</v>
      </c>
      <c r="AB1702" s="171" t="str">
        <f t="shared" si="82"/>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3"/>
        <v/>
      </c>
      <c r="T1703" s="156" t="str">
        <f ca="1">IF(B1703="","",IF(ISERROR(MATCH($J1703,SorP!$B$1:$B$5661,0)),"",INDIRECT("'SorP'!$A$"&amp;MATCH($J1703,SorP!$B$1:$B$5661,0))))</f>
        <v/>
      </c>
      <c r="U1703" s="169"/>
      <c r="V1703" s="170" t="e">
        <f>IF(C1703="",NA(),MATCH($B1703&amp;$C1703,'Smelter Look-up'!$J:$J,0))</f>
        <v>#N/A</v>
      </c>
      <c r="X1703" s="171">
        <f t="shared" ca="1" si="81"/>
        <v>0</v>
      </c>
      <c r="AB1703" s="171" t="str">
        <f t="shared" si="82"/>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3"/>
        <v/>
      </c>
      <c r="T1704" s="156" t="str">
        <f ca="1">IF(B1704="","",IF(ISERROR(MATCH($J1704,SorP!$B$1:$B$5661,0)),"",INDIRECT("'SorP'!$A$"&amp;MATCH($J1704,SorP!$B$1:$B$5661,0))))</f>
        <v/>
      </c>
      <c r="U1704" s="169"/>
      <c r="V1704" s="170" t="e">
        <f>IF(C1704="",NA(),MATCH($B1704&amp;$C1704,'Smelter Look-up'!$J:$J,0))</f>
        <v>#N/A</v>
      </c>
      <c r="X1704" s="171">
        <f t="shared" ca="1" si="81"/>
        <v>0</v>
      </c>
      <c r="AB1704" s="171" t="str">
        <f t="shared" si="82"/>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3"/>
        <v/>
      </c>
      <c r="T1705" s="156" t="str">
        <f ca="1">IF(B1705="","",IF(ISERROR(MATCH($J1705,SorP!$B$1:$B$5661,0)),"",INDIRECT("'SorP'!$A$"&amp;MATCH($J1705,SorP!$B$1:$B$5661,0))))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3"/>
        <v/>
      </c>
      <c r="T1706" s="156" t="str">
        <f ca="1">IF(B1706="","",IF(ISERROR(MATCH($J1706,SorP!$B$1:$B$5661,0)),"",INDIRECT("'SorP'!$A$"&amp;MATCH($J1706,SorP!$B$1:$B$5661,0))))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3"/>
        <v/>
      </c>
      <c r="T1707" s="156" t="str">
        <f ca="1">IF(B1707="","",IF(ISERROR(MATCH($J1707,SorP!$B$1:$B$5661,0)),"",INDIRECT("'SorP'!$A$"&amp;MATCH($J1707,SorP!$B$1:$B$5661,0))))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3"/>
        <v/>
      </c>
      <c r="T1708" s="156" t="str">
        <f ca="1">IF(B1708="","",IF(ISERROR(MATCH($J1708,SorP!$B$1:$B$5661,0)),"",INDIRECT("'SorP'!$A$"&amp;MATCH($J1708,SorP!$B$1:$B$5661,0))))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3"/>
        <v/>
      </c>
      <c r="T1709" s="156" t="str">
        <f ca="1">IF(B1709="","",IF(ISERROR(MATCH($J1709,SorP!$B$1:$B$5661,0)),"",INDIRECT("'SorP'!$A$"&amp;MATCH($J1709,SorP!$B$1:$B$5661,0))))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3"/>
        <v/>
      </c>
      <c r="T1710" s="156" t="str">
        <f ca="1">IF(B1710="","",IF(ISERROR(MATCH($J1710,SorP!$B$1:$B$5661,0)),"",INDIRECT("'SorP'!$A$"&amp;MATCH($J1710,SorP!$B$1:$B$5661,0))))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3"/>
        <v/>
      </c>
      <c r="T1711" s="156" t="str">
        <f ca="1">IF(B1711="","",IF(ISERROR(MATCH($J1711,SorP!$B$1:$B$5661,0)),"",INDIRECT("'SorP'!$A$"&amp;MATCH($J1711,SorP!$B$1:$B$5661,0))))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3"/>
        <v/>
      </c>
      <c r="T1712" s="156" t="str">
        <f ca="1">IF(B1712="","",IF(ISERROR(MATCH($J1712,SorP!$B$1:$B$5661,0)),"",INDIRECT("'SorP'!$A$"&amp;MATCH($J1712,SorP!$B$1:$B$5661,0))))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3"/>
        <v/>
      </c>
      <c r="T1713" s="156" t="str">
        <f ca="1">IF(B1713="","",IF(ISERROR(MATCH($J1713,SorP!$B$1:$B$5661,0)),"",INDIRECT("'SorP'!$A$"&amp;MATCH($J1713,SorP!$B$1:$B$5661,0))))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3"/>
        <v/>
      </c>
      <c r="T1714" s="156" t="str">
        <f ca="1">IF(B1714="","",IF(ISERROR(MATCH($J1714,SorP!$B$1:$B$5661,0)),"",INDIRECT("'SorP'!$A$"&amp;MATCH($J1714,SorP!$B$1:$B$5661,0))))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3"/>
        <v/>
      </c>
      <c r="T1715" s="156" t="str">
        <f ca="1">IF(B1715="","",IF(ISERROR(MATCH($J1715,SorP!$B$1:$B$5661,0)),"",INDIRECT("'SorP'!$A$"&amp;MATCH($J1715,SorP!$B$1:$B$5661,0))))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3"/>
        <v/>
      </c>
      <c r="T1716" s="156" t="str">
        <f ca="1">IF(B1716="","",IF(ISERROR(MATCH($J1716,SorP!$B$1:$B$5661,0)),"",INDIRECT("'SorP'!$A$"&amp;MATCH($J1716,SorP!$B$1:$B$5661,0))))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3"/>
        <v/>
      </c>
      <c r="T1717" s="156" t="str">
        <f ca="1">IF(B1717="","",IF(ISERROR(MATCH($J1717,SorP!$B$1:$B$5661,0)),"",INDIRECT("'SorP'!$A$"&amp;MATCH($J1717,SorP!$B$1:$B$5661,0))))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3"/>
        <v/>
      </c>
      <c r="T1718" s="156" t="str">
        <f ca="1">IF(B1718="","",IF(ISERROR(MATCH($J1718,SorP!$B$1:$B$5661,0)),"",INDIRECT("'SorP'!$A$"&amp;MATCH($J1718,SorP!$B$1:$B$5661,0))))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IF(B1719="","",IF(ISERROR(MATCH($J1719,SorP!$B$1:$B$5661,0)),"",INDIRECT("'SorP'!$A$"&amp;MATCH($J1719,SorP!$B$1:$B$5661,0))))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IF(B1720="","",IF(ISERROR(MATCH($J1720,SorP!$B$1:$B$5661,0)),"",INDIRECT("'SorP'!$A$"&amp;MATCH($J1720,SorP!$B$1:$B$5661,0))))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IF(B1721="","",IF(ISERROR(MATCH($J1721,SorP!$B$1:$B$5661,0)),"",INDIRECT("'SorP'!$A$"&amp;MATCH($J1721,SorP!$B$1:$B$5661,0))))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ref="X1727:X1790" ca="1" si="84">IF(AND(C1727="Smelter not listed",OR(LEN(D1727)=0,LEN(E1727)=0)),1,0)</f>
        <v>0</v>
      </c>
      <c r="AB1727" s="171" t="str">
        <f t="shared" ref="AB1727:AB1790" si="85">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6">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4"/>
        <v>0</v>
      </c>
      <c r="AB1728" s="171" t="str">
        <f t="shared" si="85"/>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6"/>
        <v/>
      </c>
      <c r="T1729" s="156" t="str">
        <f ca="1">IF(B1729="","",IF(ISERROR(MATCH($J1729,SorP!$B$1:$B$5661,0)),"",INDIRECT("'SorP'!$A$"&amp;MATCH($J1729,SorP!$B$1:$B$5661,0))))</f>
        <v/>
      </c>
      <c r="U1729" s="169"/>
      <c r="V1729" s="170" t="e">
        <f>IF(C1729="",NA(),MATCH($B1729&amp;$C1729,'Smelter Look-up'!$J:$J,0))</f>
        <v>#N/A</v>
      </c>
      <c r="X1729" s="171">
        <f t="shared" ca="1" si="84"/>
        <v>0</v>
      </c>
      <c r="AB1729" s="171" t="str">
        <f t="shared" si="85"/>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6"/>
        <v/>
      </c>
      <c r="T1730" s="156" t="str">
        <f ca="1">IF(B1730="","",IF(ISERROR(MATCH($J1730,SorP!$B$1:$B$5661,0)),"",INDIRECT("'SorP'!$A$"&amp;MATCH($J1730,SorP!$B$1:$B$5661,0))))</f>
        <v/>
      </c>
      <c r="U1730" s="169"/>
      <c r="V1730" s="170" t="e">
        <f>IF(C1730="",NA(),MATCH($B1730&amp;$C1730,'Smelter Look-up'!$J:$J,0))</f>
        <v>#N/A</v>
      </c>
      <c r="X1730" s="171">
        <f t="shared" ca="1" si="84"/>
        <v>0</v>
      </c>
      <c r="AB1730" s="171" t="str">
        <f t="shared" si="85"/>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6"/>
        <v/>
      </c>
      <c r="T1731" s="156" t="str">
        <f ca="1">IF(B1731="","",IF(ISERROR(MATCH($J1731,SorP!$B$1:$B$5661,0)),"",INDIRECT("'SorP'!$A$"&amp;MATCH($J1731,SorP!$B$1:$B$5661,0))))</f>
        <v/>
      </c>
      <c r="U1731" s="169"/>
      <c r="V1731" s="170" t="e">
        <f>IF(C1731="",NA(),MATCH($B1731&amp;$C1731,'Smelter Look-up'!$J:$J,0))</f>
        <v>#N/A</v>
      </c>
      <c r="X1731" s="171">
        <f t="shared" ca="1" si="84"/>
        <v>0</v>
      </c>
      <c r="AB1731" s="171" t="str">
        <f t="shared" si="85"/>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6"/>
        <v/>
      </c>
      <c r="T1732" s="156" t="str">
        <f ca="1">IF(B1732="","",IF(ISERROR(MATCH($J1732,SorP!$B$1:$B$5661,0)),"",INDIRECT("'SorP'!$A$"&amp;MATCH($J1732,SorP!$B$1:$B$5661,0))))</f>
        <v/>
      </c>
      <c r="U1732" s="169"/>
      <c r="V1732" s="170" t="e">
        <f>IF(C1732="",NA(),MATCH($B1732&amp;$C1732,'Smelter Look-up'!$J:$J,0))</f>
        <v>#N/A</v>
      </c>
      <c r="X1732" s="171">
        <f t="shared" ca="1" si="84"/>
        <v>0</v>
      </c>
      <c r="AB1732" s="171" t="str">
        <f t="shared" si="85"/>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6"/>
        <v/>
      </c>
      <c r="T1733" s="156" t="str">
        <f ca="1">IF(B1733="","",IF(ISERROR(MATCH($J1733,SorP!$B$1:$B$5661,0)),"",INDIRECT("'SorP'!$A$"&amp;MATCH($J1733,SorP!$B$1:$B$5661,0))))</f>
        <v/>
      </c>
      <c r="U1733" s="169"/>
      <c r="V1733" s="170" t="e">
        <f>IF(C1733="",NA(),MATCH($B1733&amp;$C1733,'Smelter Look-up'!$J:$J,0))</f>
        <v>#N/A</v>
      </c>
      <c r="X1733" s="171">
        <f t="shared" ca="1" si="84"/>
        <v>0</v>
      </c>
      <c r="AB1733" s="171" t="str">
        <f t="shared" si="85"/>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6"/>
        <v/>
      </c>
      <c r="T1734" s="156" t="str">
        <f ca="1">IF(B1734="","",IF(ISERROR(MATCH($J1734,SorP!$B$1:$B$5661,0)),"",INDIRECT("'SorP'!$A$"&amp;MATCH($J1734,SorP!$B$1:$B$5661,0))))</f>
        <v/>
      </c>
      <c r="U1734" s="169"/>
      <c r="V1734" s="170" t="e">
        <f>IF(C1734="",NA(),MATCH($B1734&amp;$C1734,'Smelter Look-up'!$J:$J,0))</f>
        <v>#N/A</v>
      </c>
      <c r="X1734" s="171">
        <f t="shared" ca="1" si="84"/>
        <v>0</v>
      </c>
      <c r="AB1734" s="171" t="str">
        <f t="shared" si="85"/>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6"/>
        <v/>
      </c>
      <c r="T1735" s="156" t="str">
        <f ca="1">IF(B1735="","",IF(ISERROR(MATCH($J1735,SorP!$B$1:$B$5661,0)),"",INDIRECT("'SorP'!$A$"&amp;MATCH($J1735,SorP!$B$1:$B$5661,0))))</f>
        <v/>
      </c>
      <c r="U1735" s="169"/>
      <c r="V1735" s="170" t="e">
        <f>IF(C1735="",NA(),MATCH($B1735&amp;$C1735,'Smelter Look-up'!$J:$J,0))</f>
        <v>#N/A</v>
      </c>
      <c r="X1735" s="171">
        <f t="shared" ca="1" si="84"/>
        <v>0</v>
      </c>
      <c r="AB1735" s="171" t="str">
        <f t="shared" si="85"/>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6"/>
        <v/>
      </c>
      <c r="T1736" s="156" t="str">
        <f ca="1">IF(B1736="","",IF(ISERROR(MATCH($J1736,SorP!$B$1:$B$5661,0)),"",INDIRECT("'SorP'!$A$"&amp;MATCH($J1736,SorP!$B$1:$B$5661,0))))</f>
        <v/>
      </c>
      <c r="U1736" s="169"/>
      <c r="V1736" s="170" t="e">
        <f>IF(C1736="",NA(),MATCH($B1736&amp;$C1736,'Smelter Look-up'!$J:$J,0))</f>
        <v>#N/A</v>
      </c>
      <c r="X1736" s="171">
        <f t="shared" ca="1" si="84"/>
        <v>0</v>
      </c>
      <c r="AB1736" s="171" t="str">
        <f t="shared" si="85"/>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6"/>
        <v/>
      </c>
      <c r="T1737" s="156" t="str">
        <f ca="1">IF(B1737="","",IF(ISERROR(MATCH($J1737,SorP!$B$1:$B$5661,0)),"",INDIRECT("'SorP'!$A$"&amp;MATCH($J1737,SorP!$B$1:$B$5661,0))))</f>
        <v/>
      </c>
      <c r="U1737" s="169"/>
      <c r="V1737" s="170" t="e">
        <f>IF(C1737="",NA(),MATCH($B1737&amp;$C1737,'Smelter Look-up'!$J:$J,0))</f>
        <v>#N/A</v>
      </c>
      <c r="X1737" s="171">
        <f t="shared" ca="1" si="84"/>
        <v>0</v>
      </c>
      <c r="AB1737" s="171" t="str">
        <f t="shared" si="85"/>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6"/>
        <v/>
      </c>
      <c r="T1738" s="156" t="str">
        <f ca="1">IF(B1738="","",IF(ISERROR(MATCH($J1738,SorP!$B$1:$B$5661,0)),"",INDIRECT("'SorP'!$A$"&amp;MATCH($J1738,SorP!$B$1:$B$5661,0))))</f>
        <v/>
      </c>
      <c r="U1738" s="169"/>
      <c r="V1738" s="170" t="e">
        <f>IF(C1738="",NA(),MATCH($B1738&amp;$C1738,'Smelter Look-up'!$J:$J,0))</f>
        <v>#N/A</v>
      </c>
      <c r="X1738" s="171">
        <f t="shared" ca="1" si="84"/>
        <v>0</v>
      </c>
      <c r="AB1738" s="171" t="str">
        <f t="shared" si="85"/>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6"/>
        <v/>
      </c>
      <c r="T1739" s="156" t="str">
        <f ca="1">IF(B1739="","",IF(ISERROR(MATCH($J1739,SorP!$B$1:$B$5661,0)),"",INDIRECT("'SorP'!$A$"&amp;MATCH($J1739,SorP!$B$1:$B$5661,0))))</f>
        <v/>
      </c>
      <c r="U1739" s="169"/>
      <c r="V1739" s="170" t="e">
        <f>IF(C1739="",NA(),MATCH($B1739&amp;$C1739,'Smelter Look-up'!$J:$J,0))</f>
        <v>#N/A</v>
      </c>
      <c r="X1739" s="171">
        <f t="shared" ca="1" si="84"/>
        <v>0</v>
      </c>
      <c r="AB1739" s="171" t="str">
        <f t="shared" si="85"/>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6"/>
        <v/>
      </c>
      <c r="T1740" s="156" t="str">
        <f ca="1">IF(B1740="","",IF(ISERROR(MATCH($J1740,SorP!$B$1:$B$5661,0)),"",INDIRECT("'SorP'!$A$"&amp;MATCH($J1740,SorP!$B$1:$B$5661,0))))</f>
        <v/>
      </c>
      <c r="U1740" s="169"/>
      <c r="V1740" s="170" t="e">
        <f>IF(C1740="",NA(),MATCH($B1740&amp;$C1740,'Smelter Look-up'!$J:$J,0))</f>
        <v>#N/A</v>
      </c>
      <c r="X1740" s="171">
        <f t="shared" ca="1" si="84"/>
        <v>0</v>
      </c>
      <c r="AB1740" s="171" t="str">
        <f t="shared" si="85"/>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6"/>
        <v/>
      </c>
      <c r="T1741" s="156" t="str">
        <f ca="1">IF(B1741="","",IF(ISERROR(MATCH($J1741,SorP!$B$1:$B$5661,0)),"",INDIRECT("'SorP'!$A$"&amp;MATCH($J1741,SorP!$B$1:$B$5661,0))))</f>
        <v/>
      </c>
      <c r="U1741" s="169"/>
      <c r="V1741" s="170" t="e">
        <f>IF(C1741="",NA(),MATCH($B1741&amp;$C1741,'Smelter Look-up'!$J:$J,0))</f>
        <v>#N/A</v>
      </c>
      <c r="X1741" s="171">
        <f t="shared" ca="1" si="84"/>
        <v>0</v>
      </c>
      <c r="AB1741" s="171" t="str">
        <f t="shared" si="85"/>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6"/>
        <v/>
      </c>
      <c r="T1742" s="156" t="str">
        <f ca="1">IF(B1742="","",IF(ISERROR(MATCH($J1742,SorP!$B$1:$B$5661,0)),"",INDIRECT("'SorP'!$A$"&amp;MATCH($J1742,SorP!$B$1:$B$5661,0))))</f>
        <v/>
      </c>
      <c r="U1742" s="169"/>
      <c r="V1742" s="170" t="e">
        <f>IF(C1742="",NA(),MATCH($B1742&amp;$C1742,'Smelter Look-up'!$J:$J,0))</f>
        <v>#N/A</v>
      </c>
      <c r="X1742" s="171">
        <f t="shared" ca="1" si="84"/>
        <v>0</v>
      </c>
      <c r="AB1742" s="171" t="str">
        <f t="shared" si="85"/>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6"/>
        <v/>
      </c>
      <c r="T1743" s="156" t="str">
        <f ca="1">IF(B1743="","",IF(ISERROR(MATCH($J1743,SorP!$B$1:$B$5661,0)),"",INDIRECT("'SorP'!$A$"&amp;MATCH($J1743,SorP!$B$1:$B$5661,0))))</f>
        <v/>
      </c>
      <c r="U1743" s="169"/>
      <c r="V1743" s="170" t="e">
        <f>IF(C1743="",NA(),MATCH($B1743&amp;$C1743,'Smelter Look-up'!$J:$J,0))</f>
        <v>#N/A</v>
      </c>
      <c r="X1743" s="171">
        <f t="shared" ca="1" si="84"/>
        <v>0</v>
      </c>
      <c r="AB1743" s="171" t="str">
        <f t="shared" si="85"/>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6"/>
        <v/>
      </c>
      <c r="T1744" s="156" t="str">
        <f ca="1">IF(B1744="","",IF(ISERROR(MATCH($J1744,SorP!$B$1:$B$5661,0)),"",INDIRECT("'SorP'!$A$"&amp;MATCH($J1744,SorP!$B$1:$B$5661,0))))</f>
        <v/>
      </c>
      <c r="U1744" s="169"/>
      <c r="V1744" s="170" t="e">
        <f>IF(C1744="",NA(),MATCH($B1744&amp;$C1744,'Smelter Look-up'!$J:$J,0))</f>
        <v>#N/A</v>
      </c>
      <c r="X1744" s="171">
        <f t="shared" ca="1" si="84"/>
        <v>0</v>
      </c>
      <c r="AB1744" s="171" t="str">
        <f t="shared" si="85"/>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6"/>
        <v/>
      </c>
      <c r="T1745" s="156" t="str">
        <f ca="1">IF(B1745="","",IF(ISERROR(MATCH($J1745,SorP!$B$1:$B$5661,0)),"",INDIRECT("'SorP'!$A$"&amp;MATCH($J1745,SorP!$B$1:$B$5661,0))))</f>
        <v/>
      </c>
      <c r="U1745" s="169"/>
      <c r="V1745" s="170" t="e">
        <f>IF(C1745="",NA(),MATCH($B1745&amp;$C1745,'Smelter Look-up'!$J:$J,0))</f>
        <v>#N/A</v>
      </c>
      <c r="X1745" s="171">
        <f t="shared" ca="1" si="84"/>
        <v>0</v>
      </c>
      <c r="AB1745" s="171" t="str">
        <f t="shared" si="85"/>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6"/>
        <v/>
      </c>
      <c r="T1746" s="156" t="str">
        <f ca="1">IF(B1746="","",IF(ISERROR(MATCH($J1746,SorP!$B$1:$B$5661,0)),"",INDIRECT("'SorP'!$A$"&amp;MATCH($J1746,SorP!$B$1:$B$5661,0))))</f>
        <v/>
      </c>
      <c r="U1746" s="169"/>
      <c r="V1746" s="170" t="e">
        <f>IF(C1746="",NA(),MATCH($B1746&amp;$C1746,'Smelter Look-up'!$J:$J,0))</f>
        <v>#N/A</v>
      </c>
      <c r="X1746" s="171">
        <f t="shared" ca="1" si="84"/>
        <v>0</v>
      </c>
      <c r="AB1746" s="171" t="str">
        <f t="shared" si="85"/>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6"/>
        <v/>
      </c>
      <c r="T1747" s="156" t="str">
        <f ca="1">IF(B1747="","",IF(ISERROR(MATCH($J1747,SorP!$B$1:$B$5661,0)),"",INDIRECT("'SorP'!$A$"&amp;MATCH($J1747,SorP!$B$1:$B$5661,0))))</f>
        <v/>
      </c>
      <c r="U1747" s="169"/>
      <c r="V1747" s="170" t="e">
        <f>IF(C1747="",NA(),MATCH($B1747&amp;$C1747,'Smelter Look-up'!$J:$J,0))</f>
        <v>#N/A</v>
      </c>
      <c r="X1747" s="171">
        <f t="shared" ca="1" si="84"/>
        <v>0</v>
      </c>
      <c r="AB1747" s="171" t="str">
        <f t="shared" si="85"/>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6"/>
        <v/>
      </c>
      <c r="T1748" s="156" t="str">
        <f ca="1">IF(B1748="","",IF(ISERROR(MATCH($J1748,SorP!$B$1:$B$5661,0)),"",INDIRECT("'SorP'!$A$"&amp;MATCH($J1748,SorP!$B$1:$B$5661,0))))</f>
        <v/>
      </c>
      <c r="U1748" s="169"/>
      <c r="V1748" s="170" t="e">
        <f>IF(C1748="",NA(),MATCH($B1748&amp;$C1748,'Smelter Look-up'!$J:$J,0))</f>
        <v>#N/A</v>
      </c>
      <c r="X1748" s="171">
        <f t="shared" ca="1" si="84"/>
        <v>0</v>
      </c>
      <c r="AB1748" s="171" t="str">
        <f t="shared" si="85"/>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6"/>
        <v/>
      </c>
      <c r="T1749" s="156" t="str">
        <f ca="1">IF(B1749="","",IF(ISERROR(MATCH($J1749,SorP!$B$1:$B$5661,0)),"",INDIRECT("'SorP'!$A$"&amp;MATCH($J1749,SorP!$B$1:$B$5661,0))))</f>
        <v/>
      </c>
      <c r="U1749" s="169"/>
      <c r="V1749" s="170" t="e">
        <f>IF(C1749="",NA(),MATCH($B1749&amp;$C1749,'Smelter Look-up'!$J:$J,0))</f>
        <v>#N/A</v>
      </c>
      <c r="X1749" s="171">
        <f t="shared" ca="1" si="84"/>
        <v>0</v>
      </c>
      <c r="AB1749" s="171" t="str">
        <f t="shared" si="85"/>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6"/>
        <v/>
      </c>
      <c r="T1750" s="156" t="str">
        <f ca="1">IF(B1750="","",IF(ISERROR(MATCH($J1750,SorP!$B$1:$B$5661,0)),"",INDIRECT("'SorP'!$A$"&amp;MATCH($J1750,SorP!$B$1:$B$5661,0))))</f>
        <v/>
      </c>
      <c r="U1750" s="169"/>
      <c r="V1750" s="170" t="e">
        <f>IF(C1750="",NA(),MATCH($B1750&amp;$C1750,'Smelter Look-up'!$J:$J,0))</f>
        <v>#N/A</v>
      </c>
      <c r="X1750" s="171">
        <f t="shared" ca="1" si="84"/>
        <v>0</v>
      </c>
      <c r="AB1750" s="171" t="str">
        <f t="shared" si="85"/>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6"/>
        <v/>
      </c>
      <c r="T1751" s="156" t="str">
        <f ca="1">IF(B1751="","",IF(ISERROR(MATCH($J1751,SorP!$B$1:$B$5661,0)),"",INDIRECT("'SorP'!$A$"&amp;MATCH($J1751,SorP!$B$1:$B$5661,0))))</f>
        <v/>
      </c>
      <c r="U1751" s="169"/>
      <c r="V1751" s="170" t="e">
        <f>IF(C1751="",NA(),MATCH($B1751&amp;$C1751,'Smelter Look-up'!$J:$J,0))</f>
        <v>#N/A</v>
      </c>
      <c r="X1751" s="171">
        <f t="shared" ca="1" si="84"/>
        <v>0</v>
      </c>
      <c r="AB1751" s="171" t="str">
        <f t="shared" si="85"/>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6"/>
        <v/>
      </c>
      <c r="T1752" s="156" t="str">
        <f ca="1">IF(B1752="","",IF(ISERROR(MATCH($J1752,SorP!$B$1:$B$5661,0)),"",INDIRECT("'SorP'!$A$"&amp;MATCH($J1752,SorP!$B$1:$B$5661,0))))</f>
        <v/>
      </c>
      <c r="U1752" s="169"/>
      <c r="V1752" s="170" t="e">
        <f>IF(C1752="",NA(),MATCH($B1752&amp;$C1752,'Smelter Look-up'!$J:$J,0))</f>
        <v>#N/A</v>
      </c>
      <c r="X1752" s="171">
        <f t="shared" ca="1" si="84"/>
        <v>0</v>
      </c>
      <c r="AB1752" s="171" t="str">
        <f t="shared" si="85"/>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6"/>
        <v/>
      </c>
      <c r="T1753" s="156" t="str">
        <f ca="1">IF(B1753="","",IF(ISERROR(MATCH($J1753,SorP!$B$1:$B$5661,0)),"",INDIRECT("'SorP'!$A$"&amp;MATCH($J1753,SorP!$B$1:$B$5661,0))))</f>
        <v/>
      </c>
      <c r="U1753" s="169"/>
      <c r="V1753" s="170" t="e">
        <f>IF(C1753="",NA(),MATCH($B1753&amp;$C1753,'Smelter Look-up'!$J:$J,0))</f>
        <v>#N/A</v>
      </c>
      <c r="X1753" s="171">
        <f t="shared" ca="1" si="84"/>
        <v>0</v>
      </c>
      <c r="AB1753" s="171" t="str">
        <f t="shared" si="85"/>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6"/>
        <v/>
      </c>
      <c r="T1754" s="156" t="str">
        <f ca="1">IF(B1754="","",IF(ISERROR(MATCH($J1754,SorP!$B$1:$B$5661,0)),"",INDIRECT("'SorP'!$A$"&amp;MATCH($J1754,SorP!$B$1:$B$5661,0))))</f>
        <v/>
      </c>
      <c r="U1754" s="169"/>
      <c r="V1754" s="170" t="e">
        <f>IF(C1754="",NA(),MATCH($B1754&amp;$C1754,'Smelter Look-up'!$J:$J,0))</f>
        <v>#N/A</v>
      </c>
      <c r="X1754" s="171">
        <f t="shared" ca="1" si="84"/>
        <v>0</v>
      </c>
      <c r="AB1754" s="171" t="str">
        <f t="shared" si="85"/>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6"/>
        <v/>
      </c>
      <c r="T1755" s="156" t="str">
        <f ca="1">IF(B1755="","",IF(ISERROR(MATCH($J1755,SorP!$B$1:$B$5661,0)),"",INDIRECT("'SorP'!$A$"&amp;MATCH($J1755,SorP!$B$1:$B$5661,0))))</f>
        <v/>
      </c>
      <c r="U1755" s="169"/>
      <c r="V1755" s="170" t="e">
        <f>IF(C1755="",NA(),MATCH($B1755&amp;$C1755,'Smelter Look-up'!$J:$J,0))</f>
        <v>#N/A</v>
      </c>
      <c r="X1755" s="171">
        <f t="shared" ca="1" si="84"/>
        <v>0</v>
      </c>
      <c r="AB1755" s="171" t="str">
        <f t="shared" si="85"/>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6"/>
        <v/>
      </c>
      <c r="T1756" s="156" t="str">
        <f ca="1">IF(B1756="","",IF(ISERROR(MATCH($J1756,SorP!$B$1:$B$5661,0)),"",INDIRECT("'SorP'!$A$"&amp;MATCH($J1756,SorP!$B$1:$B$5661,0))))</f>
        <v/>
      </c>
      <c r="U1756" s="169"/>
      <c r="V1756" s="170" t="e">
        <f>IF(C1756="",NA(),MATCH($B1756&amp;$C1756,'Smelter Look-up'!$J:$J,0))</f>
        <v>#N/A</v>
      </c>
      <c r="X1756" s="171">
        <f t="shared" ca="1" si="84"/>
        <v>0</v>
      </c>
      <c r="AB1756" s="171" t="str">
        <f t="shared" si="85"/>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6"/>
        <v/>
      </c>
      <c r="T1757" s="156" t="str">
        <f ca="1">IF(B1757="","",IF(ISERROR(MATCH($J1757,SorP!$B$1:$B$5661,0)),"",INDIRECT("'SorP'!$A$"&amp;MATCH($J1757,SorP!$B$1:$B$5661,0))))</f>
        <v/>
      </c>
      <c r="U1757" s="169"/>
      <c r="V1757" s="170" t="e">
        <f>IF(C1757="",NA(),MATCH($B1757&amp;$C1757,'Smelter Look-up'!$J:$J,0))</f>
        <v>#N/A</v>
      </c>
      <c r="X1757" s="171">
        <f t="shared" ca="1" si="84"/>
        <v>0</v>
      </c>
      <c r="AB1757" s="171" t="str">
        <f t="shared" si="85"/>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6"/>
        <v/>
      </c>
      <c r="T1758" s="156" t="str">
        <f ca="1">IF(B1758="","",IF(ISERROR(MATCH($J1758,SorP!$B$1:$B$5661,0)),"",INDIRECT("'SorP'!$A$"&amp;MATCH($J1758,SorP!$B$1:$B$5661,0))))</f>
        <v/>
      </c>
      <c r="U1758" s="169"/>
      <c r="V1758" s="170" t="e">
        <f>IF(C1758="",NA(),MATCH($B1758&amp;$C1758,'Smelter Look-up'!$J:$J,0))</f>
        <v>#N/A</v>
      </c>
      <c r="X1758" s="171">
        <f t="shared" ca="1" si="84"/>
        <v>0</v>
      </c>
      <c r="AB1758" s="171" t="str">
        <f t="shared" si="85"/>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6"/>
        <v/>
      </c>
      <c r="T1759" s="156" t="str">
        <f ca="1">IF(B1759="","",IF(ISERROR(MATCH($J1759,SorP!$B$1:$B$5661,0)),"",INDIRECT("'SorP'!$A$"&amp;MATCH($J1759,SorP!$B$1:$B$5661,0))))</f>
        <v/>
      </c>
      <c r="U1759" s="169"/>
      <c r="V1759" s="170" t="e">
        <f>IF(C1759="",NA(),MATCH($B1759&amp;$C1759,'Smelter Look-up'!$J:$J,0))</f>
        <v>#N/A</v>
      </c>
      <c r="X1759" s="171">
        <f t="shared" ca="1" si="84"/>
        <v>0</v>
      </c>
      <c r="AB1759" s="171" t="str">
        <f t="shared" si="85"/>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6"/>
        <v/>
      </c>
      <c r="T1760" s="156" t="str">
        <f ca="1">IF(B1760="","",IF(ISERROR(MATCH($J1760,SorP!$B$1:$B$5661,0)),"",INDIRECT("'SorP'!$A$"&amp;MATCH($J1760,SorP!$B$1:$B$5661,0))))</f>
        <v/>
      </c>
      <c r="U1760" s="169"/>
      <c r="V1760" s="170" t="e">
        <f>IF(C1760="",NA(),MATCH($B1760&amp;$C1760,'Smelter Look-up'!$J:$J,0))</f>
        <v>#N/A</v>
      </c>
      <c r="X1760" s="171">
        <f t="shared" ca="1" si="84"/>
        <v>0</v>
      </c>
      <c r="AB1760" s="171" t="str">
        <f t="shared" si="85"/>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6"/>
        <v/>
      </c>
      <c r="T1761" s="156" t="str">
        <f ca="1">IF(B1761="","",IF(ISERROR(MATCH($J1761,SorP!$B$1:$B$5661,0)),"",INDIRECT("'SorP'!$A$"&amp;MATCH($J1761,SorP!$B$1:$B$5661,0))))</f>
        <v/>
      </c>
      <c r="U1761" s="169"/>
      <c r="V1761" s="170" t="e">
        <f>IF(C1761="",NA(),MATCH($B1761&amp;$C1761,'Smelter Look-up'!$J:$J,0))</f>
        <v>#N/A</v>
      </c>
      <c r="X1761" s="171">
        <f t="shared" ca="1" si="84"/>
        <v>0</v>
      </c>
      <c r="AB1761" s="171" t="str">
        <f t="shared" si="85"/>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6"/>
        <v/>
      </c>
      <c r="T1762" s="156" t="str">
        <f ca="1">IF(B1762="","",IF(ISERROR(MATCH($J1762,SorP!$B$1:$B$5661,0)),"",INDIRECT("'SorP'!$A$"&amp;MATCH($J1762,SorP!$B$1:$B$5661,0))))</f>
        <v/>
      </c>
      <c r="U1762" s="169"/>
      <c r="V1762" s="170" t="e">
        <f>IF(C1762="",NA(),MATCH($B1762&amp;$C1762,'Smelter Look-up'!$J:$J,0))</f>
        <v>#N/A</v>
      </c>
      <c r="X1762" s="171">
        <f t="shared" ca="1" si="84"/>
        <v>0</v>
      </c>
      <c r="AB1762" s="171" t="str">
        <f t="shared" si="85"/>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6"/>
        <v/>
      </c>
      <c r="T1763" s="156" t="str">
        <f ca="1">IF(B1763="","",IF(ISERROR(MATCH($J1763,SorP!$B$1:$B$5661,0)),"",INDIRECT("'SorP'!$A$"&amp;MATCH($J1763,SorP!$B$1:$B$5661,0))))</f>
        <v/>
      </c>
      <c r="U1763" s="169"/>
      <c r="V1763" s="170" t="e">
        <f>IF(C1763="",NA(),MATCH($B1763&amp;$C1763,'Smelter Look-up'!$J:$J,0))</f>
        <v>#N/A</v>
      </c>
      <c r="X1763" s="171">
        <f t="shared" ca="1" si="84"/>
        <v>0</v>
      </c>
      <c r="AB1763" s="171" t="str">
        <f t="shared" si="85"/>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6"/>
        <v/>
      </c>
      <c r="T1764" s="156" t="str">
        <f ca="1">IF(B1764="","",IF(ISERROR(MATCH($J1764,SorP!$B$1:$B$5661,0)),"",INDIRECT("'SorP'!$A$"&amp;MATCH($J1764,SorP!$B$1:$B$5661,0))))</f>
        <v/>
      </c>
      <c r="U1764" s="169"/>
      <c r="V1764" s="170" t="e">
        <f>IF(C1764="",NA(),MATCH($B1764&amp;$C1764,'Smelter Look-up'!$J:$J,0))</f>
        <v>#N/A</v>
      </c>
      <c r="X1764" s="171">
        <f t="shared" ca="1" si="84"/>
        <v>0</v>
      </c>
      <c r="AB1764" s="171" t="str">
        <f t="shared" si="85"/>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6"/>
        <v/>
      </c>
      <c r="T1765" s="156" t="str">
        <f ca="1">IF(B1765="","",IF(ISERROR(MATCH($J1765,SorP!$B$1:$B$5661,0)),"",INDIRECT("'SorP'!$A$"&amp;MATCH($J1765,SorP!$B$1:$B$5661,0))))</f>
        <v/>
      </c>
      <c r="U1765" s="169"/>
      <c r="V1765" s="170" t="e">
        <f>IF(C1765="",NA(),MATCH($B1765&amp;$C1765,'Smelter Look-up'!$J:$J,0))</f>
        <v>#N/A</v>
      </c>
      <c r="X1765" s="171">
        <f t="shared" ca="1" si="84"/>
        <v>0</v>
      </c>
      <c r="AB1765" s="171" t="str">
        <f t="shared" si="85"/>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6"/>
        <v/>
      </c>
      <c r="T1766" s="156" t="str">
        <f ca="1">IF(B1766="","",IF(ISERROR(MATCH($J1766,SorP!$B$1:$B$5661,0)),"",INDIRECT("'SorP'!$A$"&amp;MATCH($J1766,SorP!$B$1:$B$5661,0))))</f>
        <v/>
      </c>
      <c r="U1766" s="169"/>
      <c r="V1766" s="170" t="e">
        <f>IF(C1766="",NA(),MATCH($B1766&amp;$C1766,'Smelter Look-up'!$J:$J,0))</f>
        <v>#N/A</v>
      </c>
      <c r="X1766" s="171">
        <f t="shared" ca="1" si="84"/>
        <v>0</v>
      </c>
      <c r="AB1766" s="171" t="str">
        <f t="shared" si="85"/>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6"/>
        <v/>
      </c>
      <c r="T1767" s="156" t="str">
        <f ca="1">IF(B1767="","",IF(ISERROR(MATCH($J1767,SorP!$B$1:$B$5661,0)),"",INDIRECT("'SorP'!$A$"&amp;MATCH($J1767,SorP!$B$1:$B$5661,0))))</f>
        <v/>
      </c>
      <c r="U1767" s="169"/>
      <c r="V1767" s="170" t="e">
        <f>IF(C1767="",NA(),MATCH($B1767&amp;$C1767,'Smelter Look-up'!$J:$J,0))</f>
        <v>#N/A</v>
      </c>
      <c r="X1767" s="171">
        <f t="shared" ca="1" si="84"/>
        <v>0</v>
      </c>
      <c r="AB1767" s="171" t="str">
        <f t="shared" si="85"/>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6"/>
        <v/>
      </c>
      <c r="T1768" s="156" t="str">
        <f ca="1">IF(B1768="","",IF(ISERROR(MATCH($J1768,SorP!$B$1:$B$5661,0)),"",INDIRECT("'SorP'!$A$"&amp;MATCH($J1768,SorP!$B$1:$B$5661,0))))</f>
        <v/>
      </c>
      <c r="U1768" s="169"/>
      <c r="V1768" s="170" t="e">
        <f>IF(C1768="",NA(),MATCH($B1768&amp;$C1768,'Smelter Look-up'!$J:$J,0))</f>
        <v>#N/A</v>
      </c>
      <c r="X1768" s="171">
        <f t="shared" ca="1" si="84"/>
        <v>0</v>
      </c>
      <c r="AB1768" s="171" t="str">
        <f t="shared" si="85"/>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6"/>
        <v/>
      </c>
      <c r="T1769" s="156" t="str">
        <f ca="1">IF(B1769="","",IF(ISERROR(MATCH($J1769,SorP!$B$1:$B$5661,0)),"",INDIRECT("'SorP'!$A$"&amp;MATCH($J1769,SorP!$B$1:$B$5661,0))))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6"/>
        <v/>
      </c>
      <c r="T1770" s="156" t="str">
        <f ca="1">IF(B1770="","",IF(ISERROR(MATCH($J1770,SorP!$B$1:$B$5661,0)),"",INDIRECT("'SorP'!$A$"&amp;MATCH($J1770,SorP!$B$1:$B$5661,0))))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6"/>
        <v/>
      </c>
      <c r="T1771" s="156" t="str">
        <f ca="1">IF(B1771="","",IF(ISERROR(MATCH($J1771,SorP!$B$1:$B$5661,0)),"",INDIRECT("'SorP'!$A$"&amp;MATCH($J1771,SorP!$B$1:$B$5661,0))))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6"/>
        <v/>
      </c>
      <c r="T1772" s="156" t="str">
        <f ca="1">IF(B1772="","",IF(ISERROR(MATCH($J1772,SorP!$B$1:$B$5661,0)),"",INDIRECT("'SorP'!$A$"&amp;MATCH($J1772,SorP!$B$1:$B$5661,0))))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6"/>
        <v/>
      </c>
      <c r="T1773" s="156" t="str">
        <f ca="1">IF(B1773="","",IF(ISERROR(MATCH($J1773,SorP!$B$1:$B$5661,0)),"",INDIRECT("'SorP'!$A$"&amp;MATCH($J1773,SorP!$B$1:$B$5661,0))))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6"/>
        <v/>
      </c>
      <c r="T1774" s="156" t="str">
        <f ca="1">IF(B1774="","",IF(ISERROR(MATCH($J1774,SorP!$B$1:$B$5661,0)),"",INDIRECT("'SorP'!$A$"&amp;MATCH($J1774,SorP!$B$1:$B$5661,0))))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6"/>
        <v/>
      </c>
      <c r="T1775" s="156" t="str">
        <f ca="1">IF(B1775="","",IF(ISERROR(MATCH($J1775,SorP!$B$1:$B$5661,0)),"",INDIRECT("'SorP'!$A$"&amp;MATCH($J1775,SorP!$B$1:$B$5661,0))))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6"/>
        <v/>
      </c>
      <c r="T1776" s="156" t="str">
        <f ca="1">IF(B1776="","",IF(ISERROR(MATCH($J1776,SorP!$B$1:$B$5661,0)),"",INDIRECT("'SorP'!$A$"&amp;MATCH($J1776,SorP!$B$1:$B$5661,0))))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6"/>
        <v/>
      </c>
      <c r="T1777" s="156" t="str">
        <f ca="1">IF(B1777="","",IF(ISERROR(MATCH($J1777,SorP!$B$1:$B$5661,0)),"",INDIRECT("'SorP'!$A$"&amp;MATCH($J1777,SorP!$B$1:$B$5661,0))))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6"/>
        <v/>
      </c>
      <c r="T1778" s="156" t="str">
        <f ca="1">IF(B1778="","",IF(ISERROR(MATCH($J1778,SorP!$B$1:$B$5661,0)),"",INDIRECT("'SorP'!$A$"&amp;MATCH($J1778,SorP!$B$1:$B$5661,0))))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6"/>
        <v/>
      </c>
      <c r="T1779" s="156" t="str">
        <f ca="1">IF(B1779="","",IF(ISERROR(MATCH($J1779,SorP!$B$1:$B$5661,0)),"",INDIRECT("'SorP'!$A$"&amp;MATCH($J1779,SorP!$B$1:$B$5661,0))))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6"/>
        <v/>
      </c>
      <c r="T1780" s="156" t="str">
        <f ca="1">IF(B1780="","",IF(ISERROR(MATCH($J1780,SorP!$B$1:$B$5661,0)),"",INDIRECT("'SorP'!$A$"&amp;MATCH($J1780,SorP!$B$1:$B$5661,0))))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6"/>
        <v/>
      </c>
      <c r="T1781" s="156" t="str">
        <f ca="1">IF(B1781="","",IF(ISERROR(MATCH($J1781,SorP!$B$1:$B$5661,0)),"",INDIRECT("'SorP'!$A$"&amp;MATCH($J1781,SorP!$B$1:$B$5661,0))))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6"/>
        <v/>
      </c>
      <c r="T1782" s="156" t="str">
        <f ca="1">IF(B1782="","",IF(ISERROR(MATCH($J1782,SorP!$B$1:$B$5661,0)),"",INDIRECT("'SorP'!$A$"&amp;MATCH($J1782,SorP!$B$1:$B$5661,0))))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IF(B1783="","",IF(ISERROR(MATCH($J1783,SorP!$B$1:$B$5661,0)),"",INDIRECT("'SorP'!$A$"&amp;MATCH($J1783,SorP!$B$1:$B$5661,0))))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IF(B1784="","",IF(ISERROR(MATCH($J1784,SorP!$B$1:$B$5661,0)),"",INDIRECT("'SorP'!$A$"&amp;MATCH($J1784,SorP!$B$1:$B$5661,0))))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IF(B1785="","",IF(ISERROR(MATCH($J1785,SorP!$B$1:$B$5661,0)),"",INDIRECT("'SorP'!$A$"&amp;MATCH($J1785,SorP!$B$1:$B$5661,0))))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ref="X1791:X1854" ca="1" si="87">IF(AND(C1791="Smelter not listed",OR(LEN(D1791)=0,LEN(E1791)=0)),1,0)</f>
        <v>0</v>
      </c>
      <c r="AB1791" s="171" t="str">
        <f t="shared" ref="AB1791:AB1854" si="88">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9">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7"/>
        <v>0</v>
      </c>
      <c r="AB1792" s="171" t="str">
        <f t="shared" si="88"/>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9"/>
        <v/>
      </c>
      <c r="T1793" s="156" t="str">
        <f ca="1">IF(B1793="","",IF(ISERROR(MATCH($J1793,SorP!$B$1:$B$5661,0)),"",INDIRECT("'SorP'!$A$"&amp;MATCH($J1793,SorP!$B$1:$B$5661,0))))</f>
        <v/>
      </c>
      <c r="U1793" s="169"/>
      <c r="V1793" s="170" t="e">
        <f>IF(C1793="",NA(),MATCH($B1793&amp;$C1793,'Smelter Look-up'!$J:$J,0))</f>
        <v>#N/A</v>
      </c>
      <c r="X1793" s="171">
        <f t="shared" ca="1" si="87"/>
        <v>0</v>
      </c>
      <c r="AB1793" s="171" t="str">
        <f t="shared" si="88"/>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9"/>
        <v/>
      </c>
      <c r="T1794" s="156" t="str">
        <f ca="1">IF(B1794="","",IF(ISERROR(MATCH($J1794,SorP!$B$1:$B$5661,0)),"",INDIRECT("'SorP'!$A$"&amp;MATCH($J1794,SorP!$B$1:$B$5661,0))))</f>
        <v/>
      </c>
      <c r="U1794" s="169"/>
      <c r="V1794" s="170" t="e">
        <f>IF(C1794="",NA(),MATCH($B1794&amp;$C1794,'Smelter Look-up'!$J:$J,0))</f>
        <v>#N/A</v>
      </c>
      <c r="X1794" s="171">
        <f t="shared" ca="1" si="87"/>
        <v>0</v>
      </c>
      <c r="AB1794" s="171" t="str">
        <f t="shared" si="88"/>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9"/>
        <v/>
      </c>
      <c r="T1795" s="156" t="str">
        <f ca="1">IF(B1795="","",IF(ISERROR(MATCH($J1795,SorP!$B$1:$B$5661,0)),"",INDIRECT("'SorP'!$A$"&amp;MATCH($J1795,SorP!$B$1:$B$5661,0))))</f>
        <v/>
      </c>
      <c r="U1795" s="169"/>
      <c r="V1795" s="170" t="e">
        <f>IF(C1795="",NA(),MATCH($B1795&amp;$C1795,'Smelter Look-up'!$J:$J,0))</f>
        <v>#N/A</v>
      </c>
      <c r="X1795" s="171">
        <f t="shared" ca="1" si="87"/>
        <v>0</v>
      </c>
      <c r="AB1795" s="171" t="str">
        <f t="shared" si="88"/>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9"/>
        <v/>
      </c>
      <c r="T1796" s="156" t="str">
        <f ca="1">IF(B1796="","",IF(ISERROR(MATCH($J1796,SorP!$B$1:$B$5661,0)),"",INDIRECT("'SorP'!$A$"&amp;MATCH($J1796,SorP!$B$1:$B$5661,0))))</f>
        <v/>
      </c>
      <c r="U1796" s="169"/>
      <c r="V1796" s="170" t="e">
        <f>IF(C1796="",NA(),MATCH($B1796&amp;$C1796,'Smelter Look-up'!$J:$J,0))</f>
        <v>#N/A</v>
      </c>
      <c r="X1796" s="171">
        <f t="shared" ca="1" si="87"/>
        <v>0</v>
      </c>
      <c r="AB1796" s="171" t="str">
        <f t="shared" si="88"/>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9"/>
        <v/>
      </c>
      <c r="T1797" s="156" t="str">
        <f ca="1">IF(B1797="","",IF(ISERROR(MATCH($J1797,SorP!$B$1:$B$5661,0)),"",INDIRECT("'SorP'!$A$"&amp;MATCH($J1797,SorP!$B$1:$B$5661,0))))</f>
        <v/>
      </c>
      <c r="U1797" s="169"/>
      <c r="V1797" s="170" t="e">
        <f>IF(C1797="",NA(),MATCH($B1797&amp;$C1797,'Smelter Look-up'!$J:$J,0))</f>
        <v>#N/A</v>
      </c>
      <c r="X1797" s="171">
        <f t="shared" ca="1" si="87"/>
        <v>0</v>
      </c>
      <c r="AB1797" s="171" t="str">
        <f t="shared" si="88"/>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9"/>
        <v/>
      </c>
      <c r="T1798" s="156" t="str">
        <f ca="1">IF(B1798="","",IF(ISERROR(MATCH($J1798,SorP!$B$1:$B$5661,0)),"",INDIRECT("'SorP'!$A$"&amp;MATCH($J1798,SorP!$B$1:$B$5661,0))))</f>
        <v/>
      </c>
      <c r="U1798" s="169"/>
      <c r="V1798" s="170" t="e">
        <f>IF(C1798="",NA(),MATCH($B1798&amp;$C1798,'Smelter Look-up'!$J:$J,0))</f>
        <v>#N/A</v>
      </c>
      <c r="X1798" s="171">
        <f t="shared" ca="1" si="87"/>
        <v>0</v>
      </c>
      <c r="AB1798" s="171" t="str">
        <f t="shared" si="88"/>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9"/>
        <v/>
      </c>
      <c r="T1799" s="156" t="str">
        <f ca="1">IF(B1799="","",IF(ISERROR(MATCH($J1799,SorP!$B$1:$B$5661,0)),"",INDIRECT("'SorP'!$A$"&amp;MATCH($J1799,SorP!$B$1:$B$5661,0))))</f>
        <v/>
      </c>
      <c r="U1799" s="169"/>
      <c r="V1799" s="170" t="e">
        <f>IF(C1799="",NA(),MATCH($B1799&amp;$C1799,'Smelter Look-up'!$J:$J,0))</f>
        <v>#N/A</v>
      </c>
      <c r="X1799" s="171">
        <f t="shared" ca="1" si="87"/>
        <v>0</v>
      </c>
      <c r="AB1799" s="171" t="str">
        <f t="shared" si="88"/>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9"/>
        <v/>
      </c>
      <c r="T1800" s="156" t="str">
        <f ca="1">IF(B1800="","",IF(ISERROR(MATCH($J1800,SorP!$B$1:$B$5661,0)),"",INDIRECT("'SorP'!$A$"&amp;MATCH($J1800,SorP!$B$1:$B$5661,0))))</f>
        <v/>
      </c>
      <c r="U1800" s="169"/>
      <c r="V1800" s="170" t="e">
        <f>IF(C1800="",NA(),MATCH($B1800&amp;$C1800,'Smelter Look-up'!$J:$J,0))</f>
        <v>#N/A</v>
      </c>
      <c r="X1800" s="171">
        <f t="shared" ca="1" si="87"/>
        <v>0</v>
      </c>
      <c r="AB1800" s="171" t="str">
        <f t="shared" si="88"/>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9"/>
        <v/>
      </c>
      <c r="T1801" s="156" t="str">
        <f ca="1">IF(B1801="","",IF(ISERROR(MATCH($J1801,SorP!$B$1:$B$5661,0)),"",INDIRECT("'SorP'!$A$"&amp;MATCH($J1801,SorP!$B$1:$B$5661,0))))</f>
        <v/>
      </c>
      <c r="U1801" s="169"/>
      <c r="V1801" s="170" t="e">
        <f>IF(C1801="",NA(),MATCH($B1801&amp;$C1801,'Smelter Look-up'!$J:$J,0))</f>
        <v>#N/A</v>
      </c>
      <c r="X1801" s="171">
        <f t="shared" ca="1" si="87"/>
        <v>0</v>
      </c>
      <c r="AB1801" s="171" t="str">
        <f t="shared" si="88"/>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9"/>
        <v/>
      </c>
      <c r="T1802" s="156" t="str">
        <f ca="1">IF(B1802="","",IF(ISERROR(MATCH($J1802,SorP!$B$1:$B$5661,0)),"",INDIRECT("'SorP'!$A$"&amp;MATCH($J1802,SorP!$B$1:$B$5661,0))))</f>
        <v/>
      </c>
      <c r="U1802" s="169"/>
      <c r="V1802" s="170" t="e">
        <f>IF(C1802="",NA(),MATCH($B1802&amp;$C1802,'Smelter Look-up'!$J:$J,0))</f>
        <v>#N/A</v>
      </c>
      <c r="X1802" s="171">
        <f t="shared" ca="1" si="87"/>
        <v>0</v>
      </c>
      <c r="AB1802" s="171" t="str">
        <f t="shared" si="88"/>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9"/>
        <v/>
      </c>
      <c r="T1803" s="156" t="str">
        <f ca="1">IF(B1803="","",IF(ISERROR(MATCH($J1803,SorP!$B$1:$B$5661,0)),"",INDIRECT("'SorP'!$A$"&amp;MATCH($J1803,SorP!$B$1:$B$5661,0))))</f>
        <v/>
      </c>
      <c r="U1803" s="169"/>
      <c r="V1803" s="170" t="e">
        <f>IF(C1803="",NA(),MATCH($B1803&amp;$C1803,'Smelter Look-up'!$J:$J,0))</f>
        <v>#N/A</v>
      </c>
      <c r="X1803" s="171">
        <f t="shared" ca="1" si="87"/>
        <v>0</v>
      </c>
      <c r="AB1803" s="171" t="str">
        <f t="shared" si="88"/>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9"/>
        <v/>
      </c>
      <c r="T1804" s="156" t="str">
        <f ca="1">IF(B1804="","",IF(ISERROR(MATCH($J1804,SorP!$B$1:$B$5661,0)),"",INDIRECT("'SorP'!$A$"&amp;MATCH($J1804,SorP!$B$1:$B$5661,0))))</f>
        <v/>
      </c>
      <c r="U1804" s="169"/>
      <c r="V1804" s="170" t="e">
        <f>IF(C1804="",NA(),MATCH($B1804&amp;$C1804,'Smelter Look-up'!$J:$J,0))</f>
        <v>#N/A</v>
      </c>
      <c r="X1804" s="171">
        <f t="shared" ca="1" si="87"/>
        <v>0</v>
      </c>
      <c r="AB1804" s="171" t="str">
        <f t="shared" si="88"/>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9"/>
        <v/>
      </c>
      <c r="T1805" s="156" t="str">
        <f ca="1">IF(B1805="","",IF(ISERROR(MATCH($J1805,SorP!$B$1:$B$5661,0)),"",INDIRECT("'SorP'!$A$"&amp;MATCH($J1805,SorP!$B$1:$B$5661,0))))</f>
        <v/>
      </c>
      <c r="U1805" s="169"/>
      <c r="V1805" s="170" t="e">
        <f>IF(C1805="",NA(),MATCH($B1805&amp;$C1805,'Smelter Look-up'!$J:$J,0))</f>
        <v>#N/A</v>
      </c>
      <c r="X1805" s="171">
        <f t="shared" ca="1" si="87"/>
        <v>0</v>
      </c>
      <c r="AB1805" s="171" t="str">
        <f t="shared" si="88"/>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9"/>
        <v/>
      </c>
      <c r="T1806" s="156" t="str">
        <f ca="1">IF(B1806="","",IF(ISERROR(MATCH($J1806,SorP!$B$1:$B$5661,0)),"",INDIRECT("'SorP'!$A$"&amp;MATCH($J1806,SorP!$B$1:$B$5661,0))))</f>
        <v/>
      </c>
      <c r="U1806" s="169"/>
      <c r="V1806" s="170" t="e">
        <f>IF(C1806="",NA(),MATCH($B1806&amp;$C1806,'Smelter Look-up'!$J:$J,0))</f>
        <v>#N/A</v>
      </c>
      <c r="X1806" s="171">
        <f t="shared" ca="1" si="87"/>
        <v>0</v>
      </c>
      <c r="AB1806" s="171" t="str">
        <f t="shared" si="88"/>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9"/>
        <v/>
      </c>
      <c r="T1807" s="156" t="str">
        <f ca="1">IF(B1807="","",IF(ISERROR(MATCH($J1807,SorP!$B$1:$B$5661,0)),"",INDIRECT("'SorP'!$A$"&amp;MATCH($J1807,SorP!$B$1:$B$5661,0))))</f>
        <v/>
      </c>
      <c r="U1807" s="169"/>
      <c r="V1807" s="170" t="e">
        <f>IF(C1807="",NA(),MATCH($B1807&amp;$C1807,'Smelter Look-up'!$J:$J,0))</f>
        <v>#N/A</v>
      </c>
      <c r="X1807" s="171">
        <f t="shared" ca="1" si="87"/>
        <v>0</v>
      </c>
      <c r="AB1807" s="171" t="str">
        <f t="shared" si="88"/>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9"/>
        <v/>
      </c>
      <c r="T1808" s="156" t="str">
        <f ca="1">IF(B1808="","",IF(ISERROR(MATCH($J1808,SorP!$B$1:$B$5661,0)),"",INDIRECT("'SorP'!$A$"&amp;MATCH($J1808,SorP!$B$1:$B$5661,0))))</f>
        <v/>
      </c>
      <c r="U1808" s="169"/>
      <c r="V1808" s="170" t="e">
        <f>IF(C1808="",NA(),MATCH($B1808&amp;$C1808,'Smelter Look-up'!$J:$J,0))</f>
        <v>#N/A</v>
      </c>
      <c r="X1808" s="171">
        <f t="shared" ca="1" si="87"/>
        <v>0</v>
      </c>
      <c r="AB1808" s="171" t="str">
        <f t="shared" si="88"/>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9"/>
        <v/>
      </c>
      <c r="T1809" s="156" t="str">
        <f ca="1">IF(B1809="","",IF(ISERROR(MATCH($J1809,SorP!$B$1:$B$5661,0)),"",INDIRECT("'SorP'!$A$"&amp;MATCH($J1809,SorP!$B$1:$B$5661,0))))</f>
        <v/>
      </c>
      <c r="U1809" s="169"/>
      <c r="V1809" s="170" t="e">
        <f>IF(C1809="",NA(),MATCH($B1809&amp;$C1809,'Smelter Look-up'!$J:$J,0))</f>
        <v>#N/A</v>
      </c>
      <c r="X1809" s="171">
        <f t="shared" ca="1" si="87"/>
        <v>0</v>
      </c>
      <c r="AB1809" s="171" t="str">
        <f t="shared" si="88"/>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9"/>
        <v/>
      </c>
      <c r="T1810" s="156" t="str">
        <f ca="1">IF(B1810="","",IF(ISERROR(MATCH($J1810,SorP!$B$1:$B$5661,0)),"",INDIRECT("'SorP'!$A$"&amp;MATCH($J1810,SorP!$B$1:$B$5661,0))))</f>
        <v/>
      </c>
      <c r="U1810" s="169"/>
      <c r="V1810" s="170" t="e">
        <f>IF(C1810="",NA(),MATCH($B1810&amp;$C1810,'Smelter Look-up'!$J:$J,0))</f>
        <v>#N/A</v>
      </c>
      <c r="X1810" s="171">
        <f t="shared" ca="1" si="87"/>
        <v>0</v>
      </c>
      <c r="AB1810" s="171" t="str">
        <f t="shared" si="88"/>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9"/>
        <v/>
      </c>
      <c r="T1811" s="156" t="str">
        <f ca="1">IF(B1811="","",IF(ISERROR(MATCH($J1811,SorP!$B$1:$B$5661,0)),"",INDIRECT("'SorP'!$A$"&amp;MATCH($J1811,SorP!$B$1:$B$5661,0))))</f>
        <v/>
      </c>
      <c r="U1811" s="169"/>
      <c r="V1811" s="170" t="e">
        <f>IF(C1811="",NA(),MATCH($B1811&amp;$C1811,'Smelter Look-up'!$J:$J,0))</f>
        <v>#N/A</v>
      </c>
      <c r="X1811" s="171">
        <f t="shared" ca="1" si="87"/>
        <v>0</v>
      </c>
      <c r="AB1811" s="171" t="str">
        <f t="shared" si="88"/>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9"/>
        <v/>
      </c>
      <c r="T1812" s="156" t="str">
        <f ca="1">IF(B1812="","",IF(ISERROR(MATCH($J1812,SorP!$B$1:$B$5661,0)),"",INDIRECT("'SorP'!$A$"&amp;MATCH($J1812,SorP!$B$1:$B$5661,0))))</f>
        <v/>
      </c>
      <c r="U1812" s="169"/>
      <c r="V1812" s="170" t="e">
        <f>IF(C1812="",NA(),MATCH($B1812&amp;$C1812,'Smelter Look-up'!$J:$J,0))</f>
        <v>#N/A</v>
      </c>
      <c r="X1812" s="171">
        <f t="shared" ca="1" si="87"/>
        <v>0</v>
      </c>
      <c r="AB1812" s="171" t="str">
        <f t="shared" si="88"/>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9"/>
        <v/>
      </c>
      <c r="T1813" s="156" t="str">
        <f ca="1">IF(B1813="","",IF(ISERROR(MATCH($J1813,SorP!$B$1:$B$5661,0)),"",INDIRECT("'SorP'!$A$"&amp;MATCH($J1813,SorP!$B$1:$B$5661,0))))</f>
        <v/>
      </c>
      <c r="U1813" s="169"/>
      <c r="V1813" s="170" t="e">
        <f>IF(C1813="",NA(),MATCH($B1813&amp;$C1813,'Smelter Look-up'!$J:$J,0))</f>
        <v>#N/A</v>
      </c>
      <c r="X1813" s="171">
        <f t="shared" ca="1" si="87"/>
        <v>0</v>
      </c>
      <c r="AB1813" s="171" t="str">
        <f t="shared" si="88"/>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9"/>
        <v/>
      </c>
      <c r="T1814" s="156" t="str">
        <f ca="1">IF(B1814="","",IF(ISERROR(MATCH($J1814,SorP!$B$1:$B$5661,0)),"",INDIRECT("'SorP'!$A$"&amp;MATCH($J1814,SorP!$B$1:$B$5661,0))))</f>
        <v/>
      </c>
      <c r="U1814" s="169"/>
      <c r="V1814" s="170" t="e">
        <f>IF(C1814="",NA(),MATCH($B1814&amp;$C1814,'Smelter Look-up'!$J:$J,0))</f>
        <v>#N/A</v>
      </c>
      <c r="X1814" s="171">
        <f t="shared" ca="1" si="87"/>
        <v>0</v>
      </c>
      <c r="AB1814" s="171" t="str">
        <f t="shared" si="88"/>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9"/>
        <v/>
      </c>
      <c r="T1815" s="156" t="str">
        <f ca="1">IF(B1815="","",IF(ISERROR(MATCH($J1815,SorP!$B$1:$B$5661,0)),"",INDIRECT("'SorP'!$A$"&amp;MATCH($J1815,SorP!$B$1:$B$5661,0))))</f>
        <v/>
      </c>
      <c r="U1815" s="169"/>
      <c r="V1815" s="170" t="e">
        <f>IF(C1815="",NA(),MATCH($B1815&amp;$C1815,'Smelter Look-up'!$J:$J,0))</f>
        <v>#N/A</v>
      </c>
      <c r="X1815" s="171">
        <f t="shared" ca="1" si="87"/>
        <v>0</v>
      </c>
      <c r="AB1815" s="171" t="str">
        <f t="shared" si="88"/>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9"/>
        <v/>
      </c>
      <c r="T1816" s="156" t="str">
        <f ca="1">IF(B1816="","",IF(ISERROR(MATCH($J1816,SorP!$B$1:$B$5661,0)),"",INDIRECT("'SorP'!$A$"&amp;MATCH($J1816,SorP!$B$1:$B$5661,0))))</f>
        <v/>
      </c>
      <c r="U1816" s="169"/>
      <c r="V1816" s="170" t="e">
        <f>IF(C1816="",NA(),MATCH($B1816&amp;$C1816,'Smelter Look-up'!$J:$J,0))</f>
        <v>#N/A</v>
      </c>
      <c r="X1816" s="171">
        <f t="shared" ca="1" si="87"/>
        <v>0</v>
      </c>
      <c r="AB1816" s="171" t="str">
        <f t="shared" si="88"/>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9"/>
        <v/>
      </c>
      <c r="T1817" s="156" t="str">
        <f ca="1">IF(B1817="","",IF(ISERROR(MATCH($J1817,SorP!$B$1:$B$5661,0)),"",INDIRECT("'SorP'!$A$"&amp;MATCH($J1817,SorP!$B$1:$B$5661,0))))</f>
        <v/>
      </c>
      <c r="U1817" s="169"/>
      <c r="V1817" s="170" t="e">
        <f>IF(C1817="",NA(),MATCH($B1817&amp;$C1817,'Smelter Look-up'!$J:$J,0))</f>
        <v>#N/A</v>
      </c>
      <c r="X1817" s="171">
        <f t="shared" ca="1" si="87"/>
        <v>0</v>
      </c>
      <c r="AB1817" s="171" t="str">
        <f t="shared" si="88"/>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9"/>
        <v/>
      </c>
      <c r="T1818" s="156" t="str">
        <f ca="1">IF(B1818="","",IF(ISERROR(MATCH($J1818,SorP!$B$1:$B$5661,0)),"",INDIRECT("'SorP'!$A$"&amp;MATCH($J1818,SorP!$B$1:$B$5661,0))))</f>
        <v/>
      </c>
      <c r="U1818" s="169"/>
      <c r="V1818" s="170" t="e">
        <f>IF(C1818="",NA(),MATCH($B1818&amp;$C1818,'Smelter Look-up'!$J:$J,0))</f>
        <v>#N/A</v>
      </c>
      <c r="X1818" s="171">
        <f t="shared" ca="1" si="87"/>
        <v>0</v>
      </c>
      <c r="AB1818" s="171" t="str">
        <f t="shared" si="88"/>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9"/>
        <v/>
      </c>
      <c r="T1819" s="156" t="str">
        <f ca="1">IF(B1819="","",IF(ISERROR(MATCH($J1819,SorP!$B$1:$B$5661,0)),"",INDIRECT("'SorP'!$A$"&amp;MATCH($J1819,SorP!$B$1:$B$5661,0))))</f>
        <v/>
      </c>
      <c r="U1819" s="169"/>
      <c r="V1819" s="170" t="e">
        <f>IF(C1819="",NA(),MATCH($B1819&amp;$C1819,'Smelter Look-up'!$J:$J,0))</f>
        <v>#N/A</v>
      </c>
      <c r="X1819" s="171">
        <f t="shared" ca="1" si="87"/>
        <v>0</v>
      </c>
      <c r="AB1819" s="171" t="str">
        <f t="shared" si="88"/>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9"/>
        <v/>
      </c>
      <c r="T1820" s="156" t="str">
        <f ca="1">IF(B1820="","",IF(ISERROR(MATCH($J1820,SorP!$B$1:$B$5661,0)),"",INDIRECT("'SorP'!$A$"&amp;MATCH($J1820,SorP!$B$1:$B$5661,0))))</f>
        <v/>
      </c>
      <c r="U1820" s="169"/>
      <c r="V1820" s="170" t="e">
        <f>IF(C1820="",NA(),MATCH($B1820&amp;$C1820,'Smelter Look-up'!$J:$J,0))</f>
        <v>#N/A</v>
      </c>
      <c r="X1820" s="171">
        <f t="shared" ca="1" si="87"/>
        <v>0</v>
      </c>
      <c r="AB1820" s="171" t="str">
        <f t="shared" si="88"/>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9"/>
        <v/>
      </c>
      <c r="T1821" s="156" t="str">
        <f ca="1">IF(B1821="","",IF(ISERROR(MATCH($J1821,SorP!$B$1:$B$5661,0)),"",INDIRECT("'SorP'!$A$"&amp;MATCH($J1821,SorP!$B$1:$B$5661,0))))</f>
        <v/>
      </c>
      <c r="U1821" s="169"/>
      <c r="V1821" s="170" t="e">
        <f>IF(C1821="",NA(),MATCH($B1821&amp;$C1821,'Smelter Look-up'!$J:$J,0))</f>
        <v>#N/A</v>
      </c>
      <c r="X1821" s="171">
        <f t="shared" ca="1" si="87"/>
        <v>0</v>
      </c>
      <c r="AB1821" s="171" t="str">
        <f t="shared" si="88"/>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9"/>
        <v/>
      </c>
      <c r="T1822" s="156" t="str">
        <f ca="1">IF(B1822="","",IF(ISERROR(MATCH($J1822,SorP!$B$1:$B$5661,0)),"",INDIRECT("'SorP'!$A$"&amp;MATCH($J1822,SorP!$B$1:$B$5661,0))))</f>
        <v/>
      </c>
      <c r="U1822" s="169"/>
      <c r="V1822" s="170" t="e">
        <f>IF(C1822="",NA(),MATCH($B1822&amp;$C1822,'Smelter Look-up'!$J:$J,0))</f>
        <v>#N/A</v>
      </c>
      <c r="X1822" s="171">
        <f t="shared" ca="1" si="87"/>
        <v>0</v>
      </c>
      <c r="AB1822" s="171" t="str">
        <f t="shared" si="88"/>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9"/>
        <v/>
      </c>
      <c r="T1823" s="156" t="str">
        <f ca="1">IF(B1823="","",IF(ISERROR(MATCH($J1823,SorP!$B$1:$B$5661,0)),"",INDIRECT("'SorP'!$A$"&amp;MATCH($J1823,SorP!$B$1:$B$5661,0))))</f>
        <v/>
      </c>
      <c r="U1823" s="169"/>
      <c r="V1823" s="170" t="e">
        <f>IF(C1823="",NA(),MATCH($B1823&amp;$C1823,'Smelter Look-up'!$J:$J,0))</f>
        <v>#N/A</v>
      </c>
      <c r="X1823" s="171">
        <f t="shared" ca="1" si="87"/>
        <v>0</v>
      </c>
      <c r="AB1823" s="171" t="str">
        <f t="shared" si="88"/>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9"/>
        <v/>
      </c>
      <c r="T1824" s="156" t="str">
        <f ca="1">IF(B1824="","",IF(ISERROR(MATCH($J1824,SorP!$B$1:$B$5661,0)),"",INDIRECT("'SorP'!$A$"&amp;MATCH($J1824,SorP!$B$1:$B$5661,0))))</f>
        <v/>
      </c>
      <c r="U1824" s="169"/>
      <c r="V1824" s="170" t="e">
        <f>IF(C1824="",NA(),MATCH($B1824&amp;$C1824,'Smelter Look-up'!$J:$J,0))</f>
        <v>#N/A</v>
      </c>
      <c r="X1824" s="171">
        <f t="shared" ca="1" si="87"/>
        <v>0</v>
      </c>
      <c r="AB1824" s="171" t="str">
        <f t="shared" si="88"/>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9"/>
        <v/>
      </c>
      <c r="T1825" s="156" t="str">
        <f ca="1">IF(B1825="","",IF(ISERROR(MATCH($J1825,SorP!$B$1:$B$5661,0)),"",INDIRECT("'SorP'!$A$"&amp;MATCH($J1825,SorP!$B$1:$B$5661,0))))</f>
        <v/>
      </c>
      <c r="U1825" s="169"/>
      <c r="V1825" s="170" t="e">
        <f>IF(C1825="",NA(),MATCH($B1825&amp;$C1825,'Smelter Look-up'!$J:$J,0))</f>
        <v>#N/A</v>
      </c>
      <c r="X1825" s="171">
        <f t="shared" ca="1" si="87"/>
        <v>0</v>
      </c>
      <c r="AB1825" s="171" t="str">
        <f t="shared" si="88"/>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9"/>
        <v/>
      </c>
      <c r="T1826" s="156" t="str">
        <f ca="1">IF(B1826="","",IF(ISERROR(MATCH($J1826,SorP!$B$1:$B$5661,0)),"",INDIRECT("'SorP'!$A$"&amp;MATCH($J1826,SorP!$B$1:$B$5661,0))))</f>
        <v/>
      </c>
      <c r="U1826" s="169"/>
      <c r="V1826" s="170" t="e">
        <f>IF(C1826="",NA(),MATCH($B1826&amp;$C1826,'Smelter Look-up'!$J:$J,0))</f>
        <v>#N/A</v>
      </c>
      <c r="X1826" s="171">
        <f t="shared" ca="1" si="87"/>
        <v>0</v>
      </c>
      <c r="AB1826" s="171" t="str">
        <f t="shared" si="88"/>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9"/>
        <v/>
      </c>
      <c r="T1827" s="156" t="str">
        <f ca="1">IF(B1827="","",IF(ISERROR(MATCH($J1827,SorP!$B$1:$B$5661,0)),"",INDIRECT("'SorP'!$A$"&amp;MATCH($J1827,SorP!$B$1:$B$5661,0))))</f>
        <v/>
      </c>
      <c r="U1827" s="169"/>
      <c r="V1827" s="170" t="e">
        <f>IF(C1827="",NA(),MATCH($B1827&amp;$C1827,'Smelter Look-up'!$J:$J,0))</f>
        <v>#N/A</v>
      </c>
      <c r="X1827" s="171">
        <f t="shared" ca="1" si="87"/>
        <v>0</v>
      </c>
      <c r="AB1827" s="171" t="str">
        <f t="shared" si="88"/>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9"/>
        <v/>
      </c>
      <c r="T1828" s="156" t="str">
        <f ca="1">IF(B1828="","",IF(ISERROR(MATCH($J1828,SorP!$B$1:$B$5661,0)),"",INDIRECT("'SorP'!$A$"&amp;MATCH($J1828,SorP!$B$1:$B$5661,0))))</f>
        <v/>
      </c>
      <c r="U1828" s="169"/>
      <c r="V1828" s="170" t="e">
        <f>IF(C1828="",NA(),MATCH($B1828&amp;$C1828,'Smelter Look-up'!$J:$J,0))</f>
        <v>#N/A</v>
      </c>
      <c r="X1828" s="171">
        <f t="shared" ca="1" si="87"/>
        <v>0</v>
      </c>
      <c r="AB1828" s="171" t="str">
        <f t="shared" si="88"/>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9"/>
        <v/>
      </c>
      <c r="T1829" s="156" t="str">
        <f ca="1">IF(B1829="","",IF(ISERROR(MATCH($J1829,SorP!$B$1:$B$5661,0)),"",INDIRECT("'SorP'!$A$"&amp;MATCH($J1829,SorP!$B$1:$B$5661,0))))</f>
        <v/>
      </c>
      <c r="U1829" s="169"/>
      <c r="V1829" s="170" t="e">
        <f>IF(C1829="",NA(),MATCH($B1829&amp;$C1829,'Smelter Look-up'!$J:$J,0))</f>
        <v>#N/A</v>
      </c>
      <c r="X1829" s="171">
        <f t="shared" ca="1" si="87"/>
        <v>0</v>
      </c>
      <c r="AB1829" s="171" t="str">
        <f t="shared" si="88"/>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9"/>
        <v/>
      </c>
      <c r="T1830" s="156" t="str">
        <f ca="1">IF(B1830="","",IF(ISERROR(MATCH($J1830,SorP!$B$1:$B$5661,0)),"",INDIRECT("'SorP'!$A$"&amp;MATCH($J1830,SorP!$B$1:$B$5661,0))))</f>
        <v/>
      </c>
      <c r="U1830" s="169"/>
      <c r="V1830" s="170" t="e">
        <f>IF(C1830="",NA(),MATCH($B1830&amp;$C1830,'Smelter Look-up'!$J:$J,0))</f>
        <v>#N/A</v>
      </c>
      <c r="X1830" s="171">
        <f t="shared" ca="1" si="87"/>
        <v>0</v>
      </c>
      <c r="AB1830" s="171" t="str">
        <f t="shared" si="88"/>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9"/>
        <v/>
      </c>
      <c r="T1831" s="156" t="str">
        <f ca="1">IF(B1831="","",IF(ISERROR(MATCH($J1831,SorP!$B$1:$B$5661,0)),"",INDIRECT("'SorP'!$A$"&amp;MATCH($J1831,SorP!$B$1:$B$5661,0))))</f>
        <v/>
      </c>
      <c r="U1831" s="169"/>
      <c r="V1831" s="170" t="e">
        <f>IF(C1831="",NA(),MATCH($B1831&amp;$C1831,'Smelter Look-up'!$J:$J,0))</f>
        <v>#N/A</v>
      </c>
      <c r="X1831" s="171">
        <f t="shared" ca="1" si="87"/>
        <v>0</v>
      </c>
      <c r="AB1831" s="171" t="str">
        <f t="shared" si="88"/>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9"/>
        <v/>
      </c>
      <c r="T1832" s="156" t="str">
        <f ca="1">IF(B1832="","",IF(ISERROR(MATCH($J1832,SorP!$B$1:$B$5661,0)),"",INDIRECT("'SorP'!$A$"&amp;MATCH($J1832,SorP!$B$1:$B$5661,0))))</f>
        <v/>
      </c>
      <c r="U1832" s="169"/>
      <c r="V1832" s="170" t="e">
        <f>IF(C1832="",NA(),MATCH($B1832&amp;$C1832,'Smelter Look-up'!$J:$J,0))</f>
        <v>#N/A</v>
      </c>
      <c r="X1832" s="171">
        <f t="shared" ca="1" si="87"/>
        <v>0</v>
      </c>
      <c r="AB1832" s="171" t="str">
        <f t="shared" si="88"/>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9"/>
        <v/>
      </c>
      <c r="T1833" s="156" t="str">
        <f ca="1">IF(B1833="","",IF(ISERROR(MATCH($J1833,SorP!$B$1:$B$5661,0)),"",INDIRECT("'SorP'!$A$"&amp;MATCH($J1833,SorP!$B$1:$B$5661,0))))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9"/>
        <v/>
      </c>
      <c r="T1834" s="156" t="str">
        <f ca="1">IF(B1834="","",IF(ISERROR(MATCH($J1834,SorP!$B$1:$B$5661,0)),"",INDIRECT("'SorP'!$A$"&amp;MATCH($J1834,SorP!$B$1:$B$5661,0))))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9"/>
        <v/>
      </c>
      <c r="T1835" s="156" t="str">
        <f ca="1">IF(B1835="","",IF(ISERROR(MATCH($J1835,SorP!$B$1:$B$5661,0)),"",INDIRECT("'SorP'!$A$"&amp;MATCH($J1835,SorP!$B$1:$B$5661,0))))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9"/>
        <v/>
      </c>
      <c r="T1836" s="156" t="str">
        <f ca="1">IF(B1836="","",IF(ISERROR(MATCH($J1836,SorP!$B$1:$B$5661,0)),"",INDIRECT("'SorP'!$A$"&amp;MATCH($J1836,SorP!$B$1:$B$5661,0))))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9"/>
        <v/>
      </c>
      <c r="T1837" s="156" t="str">
        <f ca="1">IF(B1837="","",IF(ISERROR(MATCH($J1837,SorP!$B$1:$B$5661,0)),"",INDIRECT("'SorP'!$A$"&amp;MATCH($J1837,SorP!$B$1:$B$5661,0))))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9"/>
        <v/>
      </c>
      <c r="T1838" s="156" t="str">
        <f ca="1">IF(B1838="","",IF(ISERROR(MATCH($J1838,SorP!$B$1:$B$5661,0)),"",INDIRECT("'SorP'!$A$"&amp;MATCH($J1838,SorP!$B$1:$B$5661,0))))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9"/>
        <v/>
      </c>
      <c r="T1839" s="156" t="str">
        <f ca="1">IF(B1839="","",IF(ISERROR(MATCH($J1839,SorP!$B$1:$B$5661,0)),"",INDIRECT("'SorP'!$A$"&amp;MATCH($J1839,SorP!$B$1:$B$5661,0))))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9"/>
        <v/>
      </c>
      <c r="T1840" s="156" t="str">
        <f ca="1">IF(B1840="","",IF(ISERROR(MATCH($J1840,SorP!$B$1:$B$5661,0)),"",INDIRECT("'SorP'!$A$"&amp;MATCH($J1840,SorP!$B$1:$B$5661,0))))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9"/>
        <v/>
      </c>
      <c r="T1841" s="156" t="str">
        <f ca="1">IF(B1841="","",IF(ISERROR(MATCH($J1841,SorP!$B$1:$B$5661,0)),"",INDIRECT("'SorP'!$A$"&amp;MATCH($J1841,SorP!$B$1:$B$5661,0))))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9"/>
        <v/>
      </c>
      <c r="T1842" s="156" t="str">
        <f ca="1">IF(B1842="","",IF(ISERROR(MATCH($J1842,SorP!$B$1:$B$5661,0)),"",INDIRECT("'SorP'!$A$"&amp;MATCH($J1842,SorP!$B$1:$B$5661,0))))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9"/>
        <v/>
      </c>
      <c r="T1843" s="156" t="str">
        <f ca="1">IF(B1843="","",IF(ISERROR(MATCH($J1843,SorP!$B$1:$B$5661,0)),"",INDIRECT("'SorP'!$A$"&amp;MATCH($J1843,SorP!$B$1:$B$5661,0))))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9"/>
        <v/>
      </c>
      <c r="T1844" s="156" t="str">
        <f ca="1">IF(B1844="","",IF(ISERROR(MATCH($J1844,SorP!$B$1:$B$5661,0)),"",INDIRECT("'SorP'!$A$"&amp;MATCH($J1844,SorP!$B$1:$B$5661,0))))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9"/>
        <v/>
      </c>
      <c r="T1845" s="156" t="str">
        <f ca="1">IF(B1845="","",IF(ISERROR(MATCH($J1845,SorP!$B$1:$B$5661,0)),"",INDIRECT("'SorP'!$A$"&amp;MATCH($J1845,SorP!$B$1:$B$5661,0))))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9"/>
        <v/>
      </c>
      <c r="T1846" s="156" t="str">
        <f ca="1">IF(B1846="","",IF(ISERROR(MATCH($J1846,SorP!$B$1:$B$5661,0)),"",INDIRECT("'SorP'!$A$"&amp;MATCH($J1846,SorP!$B$1:$B$5661,0))))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IF(B1847="","",IF(ISERROR(MATCH($J1847,SorP!$B$1:$B$5661,0)),"",INDIRECT("'SorP'!$A$"&amp;MATCH($J1847,SorP!$B$1:$B$5661,0))))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IF(B1848="","",IF(ISERROR(MATCH($J1848,SorP!$B$1:$B$5661,0)),"",INDIRECT("'SorP'!$A$"&amp;MATCH($J1848,SorP!$B$1:$B$5661,0))))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IF(B1849="","",IF(ISERROR(MATCH($J1849,SorP!$B$1:$B$5661,0)),"",INDIRECT("'SorP'!$A$"&amp;MATCH($J1849,SorP!$B$1:$B$5661,0))))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ref="X1855:X1918" ca="1" si="90">IF(AND(C1855="Smelter not listed",OR(LEN(D1855)=0,LEN(E1855)=0)),1,0)</f>
        <v>0</v>
      </c>
      <c r="AB1855" s="171" t="str">
        <f t="shared" ref="AB1855:AB1918" si="91">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92">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90"/>
        <v>0</v>
      </c>
      <c r="AB1856" s="171" t="str">
        <f t="shared" si="91"/>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92"/>
        <v/>
      </c>
      <c r="T1857" s="156" t="str">
        <f ca="1">IF(B1857="","",IF(ISERROR(MATCH($J1857,SorP!$B$1:$B$5661,0)),"",INDIRECT("'SorP'!$A$"&amp;MATCH($J1857,SorP!$B$1:$B$5661,0))))</f>
        <v/>
      </c>
      <c r="U1857" s="169"/>
      <c r="V1857" s="170" t="e">
        <f>IF(C1857="",NA(),MATCH($B1857&amp;$C1857,'Smelter Look-up'!$J:$J,0))</f>
        <v>#N/A</v>
      </c>
      <c r="X1857" s="171">
        <f t="shared" ca="1" si="90"/>
        <v>0</v>
      </c>
      <c r="AB1857" s="171" t="str">
        <f t="shared" si="91"/>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92"/>
        <v/>
      </c>
      <c r="T1858" s="156" t="str">
        <f ca="1">IF(B1858="","",IF(ISERROR(MATCH($J1858,SorP!$B$1:$B$5661,0)),"",INDIRECT("'SorP'!$A$"&amp;MATCH($J1858,SorP!$B$1:$B$5661,0))))</f>
        <v/>
      </c>
      <c r="U1858" s="169"/>
      <c r="V1858" s="170" t="e">
        <f>IF(C1858="",NA(),MATCH($B1858&amp;$C1858,'Smelter Look-up'!$J:$J,0))</f>
        <v>#N/A</v>
      </c>
      <c r="X1858" s="171">
        <f t="shared" ca="1" si="90"/>
        <v>0</v>
      </c>
      <c r="AB1858" s="171" t="str">
        <f t="shared" si="91"/>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92"/>
        <v/>
      </c>
      <c r="T1859" s="156" t="str">
        <f ca="1">IF(B1859="","",IF(ISERROR(MATCH($J1859,SorP!$B$1:$B$5661,0)),"",INDIRECT("'SorP'!$A$"&amp;MATCH($J1859,SorP!$B$1:$B$5661,0))))</f>
        <v/>
      </c>
      <c r="U1859" s="169"/>
      <c r="V1859" s="170" t="e">
        <f>IF(C1859="",NA(),MATCH($B1859&amp;$C1859,'Smelter Look-up'!$J:$J,0))</f>
        <v>#N/A</v>
      </c>
      <c r="X1859" s="171">
        <f t="shared" ca="1" si="90"/>
        <v>0</v>
      </c>
      <c r="AB1859" s="171" t="str">
        <f t="shared" si="91"/>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92"/>
        <v/>
      </c>
      <c r="T1860" s="156" t="str">
        <f ca="1">IF(B1860="","",IF(ISERROR(MATCH($J1860,SorP!$B$1:$B$5661,0)),"",INDIRECT("'SorP'!$A$"&amp;MATCH($J1860,SorP!$B$1:$B$5661,0))))</f>
        <v/>
      </c>
      <c r="U1860" s="169"/>
      <c r="V1860" s="170" t="e">
        <f>IF(C1860="",NA(),MATCH($B1860&amp;$C1860,'Smelter Look-up'!$J:$J,0))</f>
        <v>#N/A</v>
      </c>
      <c r="X1860" s="171">
        <f t="shared" ca="1" si="90"/>
        <v>0</v>
      </c>
      <c r="AB1860" s="171" t="str">
        <f t="shared" si="91"/>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92"/>
        <v/>
      </c>
      <c r="T1861" s="156" t="str">
        <f ca="1">IF(B1861="","",IF(ISERROR(MATCH($J1861,SorP!$B$1:$B$5661,0)),"",INDIRECT("'SorP'!$A$"&amp;MATCH($J1861,SorP!$B$1:$B$5661,0))))</f>
        <v/>
      </c>
      <c r="U1861" s="169"/>
      <c r="V1861" s="170" t="e">
        <f>IF(C1861="",NA(),MATCH($B1861&amp;$C1861,'Smelter Look-up'!$J:$J,0))</f>
        <v>#N/A</v>
      </c>
      <c r="X1861" s="171">
        <f t="shared" ca="1" si="90"/>
        <v>0</v>
      </c>
      <c r="AB1861" s="171" t="str">
        <f t="shared" si="91"/>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92"/>
        <v/>
      </c>
      <c r="T1862" s="156" t="str">
        <f ca="1">IF(B1862="","",IF(ISERROR(MATCH($J1862,SorP!$B$1:$B$5661,0)),"",INDIRECT("'SorP'!$A$"&amp;MATCH($J1862,SorP!$B$1:$B$5661,0))))</f>
        <v/>
      </c>
      <c r="U1862" s="169"/>
      <c r="V1862" s="170" t="e">
        <f>IF(C1862="",NA(),MATCH($B1862&amp;$C1862,'Smelter Look-up'!$J:$J,0))</f>
        <v>#N/A</v>
      </c>
      <c r="X1862" s="171">
        <f t="shared" ca="1" si="90"/>
        <v>0</v>
      </c>
      <c r="AB1862" s="171" t="str">
        <f t="shared" si="91"/>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92"/>
        <v/>
      </c>
      <c r="T1863" s="156" t="str">
        <f ca="1">IF(B1863="","",IF(ISERROR(MATCH($J1863,SorP!$B$1:$B$5661,0)),"",INDIRECT("'SorP'!$A$"&amp;MATCH($J1863,SorP!$B$1:$B$5661,0))))</f>
        <v/>
      </c>
      <c r="U1863" s="169"/>
      <c r="V1863" s="170" t="e">
        <f>IF(C1863="",NA(),MATCH($B1863&amp;$C1863,'Smelter Look-up'!$J:$J,0))</f>
        <v>#N/A</v>
      </c>
      <c r="X1863" s="171">
        <f t="shared" ca="1" si="90"/>
        <v>0</v>
      </c>
      <c r="AB1863" s="171" t="str">
        <f t="shared" si="91"/>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92"/>
        <v/>
      </c>
      <c r="T1864" s="156" t="str">
        <f ca="1">IF(B1864="","",IF(ISERROR(MATCH($J1864,SorP!$B$1:$B$5661,0)),"",INDIRECT("'SorP'!$A$"&amp;MATCH($J1864,SorP!$B$1:$B$5661,0))))</f>
        <v/>
      </c>
      <c r="U1864" s="169"/>
      <c r="V1864" s="170" t="e">
        <f>IF(C1864="",NA(),MATCH($B1864&amp;$C1864,'Smelter Look-up'!$J:$J,0))</f>
        <v>#N/A</v>
      </c>
      <c r="X1864" s="171">
        <f t="shared" ca="1" si="90"/>
        <v>0</v>
      </c>
      <c r="AB1864" s="171" t="str">
        <f t="shared" si="91"/>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92"/>
        <v/>
      </c>
      <c r="T1865" s="156" t="str">
        <f ca="1">IF(B1865="","",IF(ISERROR(MATCH($J1865,SorP!$B$1:$B$5661,0)),"",INDIRECT("'SorP'!$A$"&amp;MATCH($J1865,SorP!$B$1:$B$5661,0))))</f>
        <v/>
      </c>
      <c r="U1865" s="169"/>
      <c r="V1865" s="170" t="e">
        <f>IF(C1865="",NA(),MATCH($B1865&amp;$C1865,'Smelter Look-up'!$J:$J,0))</f>
        <v>#N/A</v>
      </c>
      <c r="X1865" s="171">
        <f t="shared" ca="1" si="90"/>
        <v>0</v>
      </c>
      <c r="AB1865" s="171" t="str">
        <f t="shared" si="91"/>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92"/>
        <v/>
      </c>
      <c r="T1866" s="156" t="str">
        <f ca="1">IF(B1866="","",IF(ISERROR(MATCH($J1866,SorP!$B$1:$B$5661,0)),"",INDIRECT("'SorP'!$A$"&amp;MATCH($J1866,SorP!$B$1:$B$5661,0))))</f>
        <v/>
      </c>
      <c r="U1866" s="169"/>
      <c r="V1866" s="170" t="e">
        <f>IF(C1866="",NA(),MATCH($B1866&amp;$C1866,'Smelter Look-up'!$J:$J,0))</f>
        <v>#N/A</v>
      </c>
      <c r="X1866" s="171">
        <f t="shared" ca="1" si="90"/>
        <v>0</v>
      </c>
      <c r="AB1866" s="171" t="str">
        <f t="shared" si="91"/>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92"/>
        <v/>
      </c>
      <c r="T1867" s="156" t="str">
        <f ca="1">IF(B1867="","",IF(ISERROR(MATCH($J1867,SorP!$B$1:$B$5661,0)),"",INDIRECT("'SorP'!$A$"&amp;MATCH($J1867,SorP!$B$1:$B$5661,0))))</f>
        <v/>
      </c>
      <c r="U1867" s="169"/>
      <c r="V1867" s="170" t="e">
        <f>IF(C1867="",NA(),MATCH($B1867&amp;$C1867,'Smelter Look-up'!$J:$J,0))</f>
        <v>#N/A</v>
      </c>
      <c r="X1867" s="171">
        <f t="shared" ca="1" si="90"/>
        <v>0</v>
      </c>
      <c r="AB1867" s="171" t="str">
        <f t="shared" si="91"/>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92"/>
        <v/>
      </c>
      <c r="T1868" s="156" t="str">
        <f ca="1">IF(B1868="","",IF(ISERROR(MATCH($J1868,SorP!$B$1:$B$5661,0)),"",INDIRECT("'SorP'!$A$"&amp;MATCH($J1868,SorP!$B$1:$B$5661,0))))</f>
        <v/>
      </c>
      <c r="U1868" s="169"/>
      <c r="V1868" s="170" t="e">
        <f>IF(C1868="",NA(),MATCH($B1868&amp;$C1868,'Smelter Look-up'!$J:$J,0))</f>
        <v>#N/A</v>
      </c>
      <c r="X1868" s="171">
        <f t="shared" ca="1" si="90"/>
        <v>0</v>
      </c>
      <c r="AB1868" s="171" t="str">
        <f t="shared" si="91"/>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92"/>
        <v/>
      </c>
      <c r="T1869" s="156" t="str">
        <f ca="1">IF(B1869="","",IF(ISERROR(MATCH($J1869,SorP!$B$1:$B$5661,0)),"",INDIRECT("'SorP'!$A$"&amp;MATCH($J1869,SorP!$B$1:$B$5661,0))))</f>
        <v/>
      </c>
      <c r="U1869" s="169"/>
      <c r="V1869" s="170" t="e">
        <f>IF(C1869="",NA(),MATCH($B1869&amp;$C1869,'Smelter Look-up'!$J:$J,0))</f>
        <v>#N/A</v>
      </c>
      <c r="X1869" s="171">
        <f t="shared" ca="1" si="90"/>
        <v>0</v>
      </c>
      <c r="AB1869" s="171" t="str">
        <f t="shared" si="91"/>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92"/>
        <v/>
      </c>
      <c r="T1870" s="156" t="str">
        <f ca="1">IF(B1870="","",IF(ISERROR(MATCH($J1870,SorP!$B$1:$B$5661,0)),"",INDIRECT("'SorP'!$A$"&amp;MATCH($J1870,SorP!$B$1:$B$5661,0))))</f>
        <v/>
      </c>
      <c r="U1870" s="169"/>
      <c r="V1870" s="170" t="e">
        <f>IF(C1870="",NA(),MATCH($B1870&amp;$C1870,'Smelter Look-up'!$J:$J,0))</f>
        <v>#N/A</v>
      </c>
      <c r="X1870" s="171">
        <f t="shared" ca="1" si="90"/>
        <v>0</v>
      </c>
      <c r="AB1870" s="171" t="str">
        <f t="shared" si="91"/>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92"/>
        <v/>
      </c>
      <c r="T1871" s="156" t="str">
        <f ca="1">IF(B1871="","",IF(ISERROR(MATCH($J1871,SorP!$B$1:$B$5661,0)),"",INDIRECT("'SorP'!$A$"&amp;MATCH($J1871,SorP!$B$1:$B$5661,0))))</f>
        <v/>
      </c>
      <c r="U1871" s="169"/>
      <c r="V1871" s="170" t="e">
        <f>IF(C1871="",NA(),MATCH($B1871&amp;$C1871,'Smelter Look-up'!$J:$J,0))</f>
        <v>#N/A</v>
      </c>
      <c r="X1871" s="171">
        <f t="shared" ca="1" si="90"/>
        <v>0</v>
      </c>
      <c r="AB1871" s="171" t="str">
        <f t="shared" si="91"/>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92"/>
        <v/>
      </c>
      <c r="T1872" s="156" t="str">
        <f ca="1">IF(B1872="","",IF(ISERROR(MATCH($J1872,SorP!$B$1:$B$5661,0)),"",INDIRECT("'SorP'!$A$"&amp;MATCH($J1872,SorP!$B$1:$B$5661,0))))</f>
        <v/>
      </c>
      <c r="U1872" s="169"/>
      <c r="V1872" s="170" t="e">
        <f>IF(C1872="",NA(),MATCH($B1872&amp;$C1872,'Smelter Look-up'!$J:$J,0))</f>
        <v>#N/A</v>
      </c>
      <c r="X1872" s="171">
        <f t="shared" ca="1" si="90"/>
        <v>0</v>
      </c>
      <c r="AB1872" s="171" t="str">
        <f t="shared" si="91"/>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92"/>
        <v/>
      </c>
      <c r="T1873" s="156" t="str">
        <f ca="1">IF(B1873="","",IF(ISERROR(MATCH($J1873,SorP!$B$1:$B$5661,0)),"",INDIRECT("'SorP'!$A$"&amp;MATCH($J1873,SorP!$B$1:$B$5661,0))))</f>
        <v/>
      </c>
      <c r="U1873" s="169"/>
      <c r="V1873" s="170" t="e">
        <f>IF(C1873="",NA(),MATCH($B1873&amp;$C1873,'Smelter Look-up'!$J:$J,0))</f>
        <v>#N/A</v>
      </c>
      <c r="X1873" s="171">
        <f t="shared" ca="1" si="90"/>
        <v>0</v>
      </c>
      <c r="AB1873" s="171" t="str">
        <f t="shared" si="91"/>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92"/>
        <v/>
      </c>
      <c r="T1874" s="156" t="str">
        <f ca="1">IF(B1874="","",IF(ISERROR(MATCH($J1874,SorP!$B$1:$B$5661,0)),"",INDIRECT("'SorP'!$A$"&amp;MATCH($J1874,SorP!$B$1:$B$5661,0))))</f>
        <v/>
      </c>
      <c r="U1874" s="169"/>
      <c r="V1874" s="170" t="e">
        <f>IF(C1874="",NA(),MATCH($B1874&amp;$C1874,'Smelter Look-up'!$J:$J,0))</f>
        <v>#N/A</v>
      </c>
      <c r="X1874" s="171">
        <f t="shared" ca="1" si="90"/>
        <v>0</v>
      </c>
      <c r="AB1874" s="171" t="str">
        <f t="shared" si="91"/>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92"/>
        <v/>
      </c>
      <c r="T1875" s="156" t="str">
        <f ca="1">IF(B1875="","",IF(ISERROR(MATCH($J1875,SorP!$B$1:$B$5661,0)),"",INDIRECT("'SorP'!$A$"&amp;MATCH($J1875,SorP!$B$1:$B$5661,0))))</f>
        <v/>
      </c>
      <c r="U1875" s="169"/>
      <c r="V1875" s="170" t="e">
        <f>IF(C1875="",NA(),MATCH($B1875&amp;$C1875,'Smelter Look-up'!$J:$J,0))</f>
        <v>#N/A</v>
      </c>
      <c r="X1875" s="171">
        <f t="shared" ca="1" si="90"/>
        <v>0</v>
      </c>
      <c r="AB1875" s="171" t="str">
        <f t="shared" si="91"/>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92"/>
        <v/>
      </c>
      <c r="T1876" s="156" t="str">
        <f ca="1">IF(B1876="","",IF(ISERROR(MATCH($J1876,SorP!$B$1:$B$5661,0)),"",INDIRECT("'SorP'!$A$"&amp;MATCH($J1876,SorP!$B$1:$B$5661,0))))</f>
        <v/>
      </c>
      <c r="U1876" s="169"/>
      <c r="V1876" s="170" t="e">
        <f>IF(C1876="",NA(),MATCH($B1876&amp;$C1876,'Smelter Look-up'!$J:$J,0))</f>
        <v>#N/A</v>
      </c>
      <c r="X1876" s="171">
        <f t="shared" ca="1" si="90"/>
        <v>0</v>
      </c>
      <c r="AB1876" s="171" t="str">
        <f t="shared" si="91"/>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92"/>
        <v/>
      </c>
      <c r="T1877" s="156" t="str">
        <f ca="1">IF(B1877="","",IF(ISERROR(MATCH($J1877,SorP!$B$1:$B$5661,0)),"",INDIRECT("'SorP'!$A$"&amp;MATCH($J1877,SorP!$B$1:$B$5661,0))))</f>
        <v/>
      </c>
      <c r="U1877" s="169"/>
      <c r="V1877" s="170" t="e">
        <f>IF(C1877="",NA(),MATCH($B1877&amp;$C1877,'Smelter Look-up'!$J:$J,0))</f>
        <v>#N/A</v>
      </c>
      <c r="X1877" s="171">
        <f t="shared" ca="1" si="90"/>
        <v>0</v>
      </c>
      <c r="AB1877" s="171" t="str">
        <f t="shared" si="91"/>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92"/>
        <v/>
      </c>
      <c r="T1878" s="156" t="str">
        <f ca="1">IF(B1878="","",IF(ISERROR(MATCH($J1878,SorP!$B$1:$B$5661,0)),"",INDIRECT("'SorP'!$A$"&amp;MATCH($J1878,SorP!$B$1:$B$5661,0))))</f>
        <v/>
      </c>
      <c r="U1878" s="169"/>
      <c r="V1878" s="170" t="e">
        <f>IF(C1878="",NA(),MATCH($B1878&amp;$C1878,'Smelter Look-up'!$J:$J,0))</f>
        <v>#N/A</v>
      </c>
      <c r="X1878" s="171">
        <f t="shared" ca="1" si="90"/>
        <v>0</v>
      </c>
      <c r="AB1878" s="171" t="str">
        <f t="shared" si="91"/>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92"/>
        <v/>
      </c>
      <c r="T1879" s="156" t="str">
        <f ca="1">IF(B1879="","",IF(ISERROR(MATCH($J1879,SorP!$B$1:$B$5661,0)),"",INDIRECT("'SorP'!$A$"&amp;MATCH($J1879,SorP!$B$1:$B$5661,0))))</f>
        <v/>
      </c>
      <c r="U1879" s="169"/>
      <c r="V1879" s="170" t="e">
        <f>IF(C1879="",NA(),MATCH($B1879&amp;$C1879,'Smelter Look-up'!$J:$J,0))</f>
        <v>#N/A</v>
      </c>
      <c r="X1879" s="171">
        <f t="shared" ca="1" si="90"/>
        <v>0</v>
      </c>
      <c r="AB1879" s="171" t="str">
        <f t="shared" si="91"/>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92"/>
        <v/>
      </c>
      <c r="T1880" s="156" t="str">
        <f ca="1">IF(B1880="","",IF(ISERROR(MATCH($J1880,SorP!$B$1:$B$5661,0)),"",INDIRECT("'SorP'!$A$"&amp;MATCH($J1880,SorP!$B$1:$B$5661,0))))</f>
        <v/>
      </c>
      <c r="U1880" s="169"/>
      <c r="V1880" s="170" t="e">
        <f>IF(C1880="",NA(),MATCH($B1880&amp;$C1880,'Smelter Look-up'!$J:$J,0))</f>
        <v>#N/A</v>
      </c>
      <c r="X1880" s="171">
        <f t="shared" ca="1" si="90"/>
        <v>0</v>
      </c>
      <c r="AB1880" s="171" t="str">
        <f t="shared" si="91"/>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92"/>
        <v/>
      </c>
      <c r="T1881" s="156" t="str">
        <f ca="1">IF(B1881="","",IF(ISERROR(MATCH($J1881,SorP!$B$1:$B$5661,0)),"",INDIRECT("'SorP'!$A$"&amp;MATCH($J1881,SorP!$B$1:$B$5661,0))))</f>
        <v/>
      </c>
      <c r="U1881" s="169"/>
      <c r="V1881" s="170" t="e">
        <f>IF(C1881="",NA(),MATCH($B1881&amp;$C1881,'Smelter Look-up'!$J:$J,0))</f>
        <v>#N/A</v>
      </c>
      <c r="X1881" s="171">
        <f t="shared" ca="1" si="90"/>
        <v>0</v>
      </c>
      <c r="AB1881" s="171" t="str">
        <f t="shared" si="91"/>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92"/>
        <v/>
      </c>
      <c r="T1882" s="156" t="str">
        <f ca="1">IF(B1882="","",IF(ISERROR(MATCH($J1882,SorP!$B$1:$B$5661,0)),"",INDIRECT("'SorP'!$A$"&amp;MATCH($J1882,SorP!$B$1:$B$5661,0))))</f>
        <v/>
      </c>
      <c r="U1882" s="169"/>
      <c r="V1882" s="170" t="e">
        <f>IF(C1882="",NA(),MATCH($B1882&amp;$C1882,'Smelter Look-up'!$J:$J,0))</f>
        <v>#N/A</v>
      </c>
      <c r="X1882" s="171">
        <f t="shared" ca="1" si="90"/>
        <v>0</v>
      </c>
      <c r="AB1882" s="171" t="str">
        <f t="shared" si="91"/>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92"/>
        <v/>
      </c>
      <c r="T1883" s="156" t="str">
        <f ca="1">IF(B1883="","",IF(ISERROR(MATCH($J1883,SorP!$B$1:$B$5661,0)),"",INDIRECT("'SorP'!$A$"&amp;MATCH($J1883,SorP!$B$1:$B$5661,0))))</f>
        <v/>
      </c>
      <c r="U1883" s="169"/>
      <c r="V1883" s="170" t="e">
        <f>IF(C1883="",NA(),MATCH($B1883&amp;$C1883,'Smelter Look-up'!$J:$J,0))</f>
        <v>#N/A</v>
      </c>
      <c r="X1883" s="171">
        <f t="shared" ca="1" si="90"/>
        <v>0</v>
      </c>
      <c r="AB1883" s="171" t="str">
        <f t="shared" si="91"/>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92"/>
        <v/>
      </c>
      <c r="T1884" s="156" t="str">
        <f ca="1">IF(B1884="","",IF(ISERROR(MATCH($J1884,SorP!$B$1:$B$5661,0)),"",INDIRECT("'SorP'!$A$"&amp;MATCH($J1884,SorP!$B$1:$B$5661,0))))</f>
        <v/>
      </c>
      <c r="U1884" s="169"/>
      <c r="V1884" s="170" t="e">
        <f>IF(C1884="",NA(),MATCH($B1884&amp;$C1884,'Smelter Look-up'!$J:$J,0))</f>
        <v>#N/A</v>
      </c>
      <c r="X1884" s="171">
        <f t="shared" ca="1" si="90"/>
        <v>0</v>
      </c>
      <c r="AB1884" s="171" t="str">
        <f t="shared" si="91"/>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92"/>
        <v/>
      </c>
      <c r="T1885" s="156" t="str">
        <f ca="1">IF(B1885="","",IF(ISERROR(MATCH($J1885,SorP!$B$1:$B$5661,0)),"",INDIRECT("'SorP'!$A$"&amp;MATCH($J1885,SorP!$B$1:$B$5661,0))))</f>
        <v/>
      </c>
      <c r="U1885" s="169"/>
      <c r="V1885" s="170" t="e">
        <f>IF(C1885="",NA(),MATCH($B1885&amp;$C1885,'Smelter Look-up'!$J:$J,0))</f>
        <v>#N/A</v>
      </c>
      <c r="X1885" s="171">
        <f t="shared" ca="1" si="90"/>
        <v>0</v>
      </c>
      <c r="AB1885" s="171" t="str">
        <f t="shared" si="91"/>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92"/>
        <v/>
      </c>
      <c r="T1886" s="156" t="str">
        <f ca="1">IF(B1886="","",IF(ISERROR(MATCH($J1886,SorP!$B$1:$B$5661,0)),"",INDIRECT("'SorP'!$A$"&amp;MATCH($J1886,SorP!$B$1:$B$5661,0))))</f>
        <v/>
      </c>
      <c r="U1886" s="169"/>
      <c r="V1886" s="170" t="e">
        <f>IF(C1886="",NA(),MATCH($B1886&amp;$C1886,'Smelter Look-up'!$J:$J,0))</f>
        <v>#N/A</v>
      </c>
      <c r="X1886" s="171">
        <f t="shared" ca="1" si="90"/>
        <v>0</v>
      </c>
      <c r="AB1886" s="171" t="str">
        <f t="shared" si="91"/>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92"/>
        <v/>
      </c>
      <c r="T1887" s="156" t="str">
        <f ca="1">IF(B1887="","",IF(ISERROR(MATCH($J1887,SorP!$B$1:$B$5661,0)),"",INDIRECT("'SorP'!$A$"&amp;MATCH($J1887,SorP!$B$1:$B$5661,0))))</f>
        <v/>
      </c>
      <c r="U1887" s="169"/>
      <c r="V1887" s="170" t="e">
        <f>IF(C1887="",NA(),MATCH($B1887&amp;$C1887,'Smelter Look-up'!$J:$J,0))</f>
        <v>#N/A</v>
      </c>
      <c r="X1887" s="171">
        <f t="shared" ca="1" si="90"/>
        <v>0</v>
      </c>
      <c r="AB1887" s="171" t="str">
        <f t="shared" si="91"/>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92"/>
        <v/>
      </c>
      <c r="T1888" s="156" t="str">
        <f ca="1">IF(B1888="","",IF(ISERROR(MATCH($J1888,SorP!$B$1:$B$5661,0)),"",INDIRECT("'SorP'!$A$"&amp;MATCH($J1888,SorP!$B$1:$B$5661,0))))</f>
        <v/>
      </c>
      <c r="U1888" s="169"/>
      <c r="V1888" s="170" t="e">
        <f>IF(C1888="",NA(),MATCH($B1888&amp;$C1888,'Smelter Look-up'!$J:$J,0))</f>
        <v>#N/A</v>
      </c>
      <c r="X1888" s="171">
        <f t="shared" ca="1" si="90"/>
        <v>0</v>
      </c>
      <c r="AB1888" s="171" t="str">
        <f t="shared" si="91"/>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92"/>
        <v/>
      </c>
      <c r="T1889" s="156" t="str">
        <f ca="1">IF(B1889="","",IF(ISERROR(MATCH($J1889,SorP!$B$1:$B$5661,0)),"",INDIRECT("'SorP'!$A$"&amp;MATCH($J1889,SorP!$B$1:$B$5661,0))))</f>
        <v/>
      </c>
      <c r="U1889" s="169"/>
      <c r="V1889" s="170" t="e">
        <f>IF(C1889="",NA(),MATCH($B1889&amp;$C1889,'Smelter Look-up'!$J:$J,0))</f>
        <v>#N/A</v>
      </c>
      <c r="X1889" s="171">
        <f t="shared" ca="1" si="90"/>
        <v>0</v>
      </c>
      <c r="AB1889" s="171" t="str">
        <f t="shared" si="91"/>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92"/>
        <v/>
      </c>
      <c r="T1890" s="156" t="str">
        <f ca="1">IF(B1890="","",IF(ISERROR(MATCH($J1890,SorP!$B$1:$B$5661,0)),"",INDIRECT("'SorP'!$A$"&amp;MATCH($J1890,SorP!$B$1:$B$5661,0))))</f>
        <v/>
      </c>
      <c r="U1890" s="169"/>
      <c r="V1890" s="170" t="e">
        <f>IF(C1890="",NA(),MATCH($B1890&amp;$C1890,'Smelter Look-up'!$J:$J,0))</f>
        <v>#N/A</v>
      </c>
      <c r="X1890" s="171">
        <f t="shared" ca="1" si="90"/>
        <v>0</v>
      </c>
      <c r="AB1890" s="171" t="str">
        <f t="shared" si="91"/>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92"/>
        <v/>
      </c>
      <c r="T1891" s="156" t="str">
        <f ca="1">IF(B1891="","",IF(ISERROR(MATCH($J1891,SorP!$B$1:$B$5661,0)),"",INDIRECT("'SorP'!$A$"&amp;MATCH($J1891,SorP!$B$1:$B$5661,0))))</f>
        <v/>
      </c>
      <c r="U1891" s="169"/>
      <c r="V1891" s="170" t="e">
        <f>IF(C1891="",NA(),MATCH($B1891&amp;$C1891,'Smelter Look-up'!$J:$J,0))</f>
        <v>#N/A</v>
      </c>
      <c r="X1891" s="171">
        <f t="shared" ca="1" si="90"/>
        <v>0</v>
      </c>
      <c r="AB1891" s="171" t="str">
        <f t="shared" si="91"/>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92"/>
        <v/>
      </c>
      <c r="T1892" s="156" t="str">
        <f ca="1">IF(B1892="","",IF(ISERROR(MATCH($J1892,SorP!$B$1:$B$5661,0)),"",INDIRECT("'SorP'!$A$"&amp;MATCH($J1892,SorP!$B$1:$B$5661,0))))</f>
        <v/>
      </c>
      <c r="U1892" s="169"/>
      <c r="V1892" s="170" t="e">
        <f>IF(C1892="",NA(),MATCH($B1892&amp;$C1892,'Smelter Look-up'!$J:$J,0))</f>
        <v>#N/A</v>
      </c>
      <c r="X1892" s="171">
        <f t="shared" ca="1" si="90"/>
        <v>0</v>
      </c>
      <c r="AB1892" s="171" t="str">
        <f t="shared" si="91"/>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92"/>
        <v/>
      </c>
      <c r="T1893" s="156" t="str">
        <f ca="1">IF(B1893="","",IF(ISERROR(MATCH($J1893,SorP!$B$1:$B$5661,0)),"",INDIRECT("'SorP'!$A$"&amp;MATCH($J1893,SorP!$B$1:$B$5661,0))))</f>
        <v/>
      </c>
      <c r="U1893" s="169"/>
      <c r="V1893" s="170" t="e">
        <f>IF(C1893="",NA(),MATCH($B1893&amp;$C1893,'Smelter Look-up'!$J:$J,0))</f>
        <v>#N/A</v>
      </c>
      <c r="X1893" s="171">
        <f t="shared" ca="1" si="90"/>
        <v>0</v>
      </c>
      <c r="AB1893" s="171" t="str">
        <f t="shared" si="91"/>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92"/>
        <v/>
      </c>
      <c r="T1894" s="156" t="str">
        <f ca="1">IF(B1894="","",IF(ISERROR(MATCH($J1894,SorP!$B$1:$B$5661,0)),"",INDIRECT("'SorP'!$A$"&amp;MATCH($J1894,SorP!$B$1:$B$5661,0))))</f>
        <v/>
      </c>
      <c r="U1894" s="169"/>
      <c r="V1894" s="170" t="e">
        <f>IF(C1894="",NA(),MATCH($B1894&amp;$C1894,'Smelter Look-up'!$J:$J,0))</f>
        <v>#N/A</v>
      </c>
      <c r="X1894" s="171">
        <f t="shared" ca="1" si="90"/>
        <v>0</v>
      </c>
      <c r="AB1894" s="171" t="str">
        <f t="shared" si="91"/>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92"/>
        <v/>
      </c>
      <c r="T1895" s="156" t="str">
        <f ca="1">IF(B1895="","",IF(ISERROR(MATCH($J1895,SorP!$B$1:$B$5661,0)),"",INDIRECT("'SorP'!$A$"&amp;MATCH($J1895,SorP!$B$1:$B$5661,0))))</f>
        <v/>
      </c>
      <c r="U1895" s="169"/>
      <c r="V1895" s="170" t="e">
        <f>IF(C1895="",NA(),MATCH($B1895&amp;$C1895,'Smelter Look-up'!$J:$J,0))</f>
        <v>#N/A</v>
      </c>
      <c r="X1895" s="171">
        <f t="shared" ca="1" si="90"/>
        <v>0</v>
      </c>
      <c r="AB1895" s="171" t="str">
        <f t="shared" si="91"/>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2"/>
        <v/>
      </c>
      <c r="T1896" s="156" t="str">
        <f ca="1">IF(B1896="","",IF(ISERROR(MATCH($J1896,SorP!$B$1:$B$5661,0)),"",INDIRECT("'SorP'!$A$"&amp;MATCH($J1896,SorP!$B$1:$B$5661,0))))</f>
        <v/>
      </c>
      <c r="U1896" s="169"/>
      <c r="V1896" s="170" t="e">
        <f>IF(C1896="",NA(),MATCH($B1896&amp;$C1896,'Smelter Look-up'!$J:$J,0))</f>
        <v>#N/A</v>
      </c>
      <c r="X1896" s="171">
        <f t="shared" ca="1" si="90"/>
        <v>0</v>
      </c>
      <c r="AB1896" s="171" t="str">
        <f t="shared" si="91"/>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2"/>
        <v/>
      </c>
      <c r="T1897" s="156" t="str">
        <f ca="1">IF(B1897="","",IF(ISERROR(MATCH($J1897,SorP!$B$1:$B$5661,0)),"",INDIRECT("'SorP'!$A$"&amp;MATCH($J1897,SorP!$B$1:$B$5661,0))))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2"/>
        <v/>
      </c>
      <c r="T1898" s="156" t="str">
        <f ca="1">IF(B1898="","",IF(ISERROR(MATCH($J1898,SorP!$B$1:$B$5661,0)),"",INDIRECT("'SorP'!$A$"&amp;MATCH($J1898,SorP!$B$1:$B$5661,0))))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2"/>
        <v/>
      </c>
      <c r="T1899" s="156" t="str">
        <f ca="1">IF(B1899="","",IF(ISERROR(MATCH($J1899,SorP!$B$1:$B$5661,0)),"",INDIRECT("'SorP'!$A$"&amp;MATCH($J1899,SorP!$B$1:$B$5661,0))))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2"/>
        <v/>
      </c>
      <c r="T1900" s="156" t="str">
        <f ca="1">IF(B1900="","",IF(ISERROR(MATCH($J1900,SorP!$B$1:$B$5661,0)),"",INDIRECT("'SorP'!$A$"&amp;MATCH($J1900,SorP!$B$1:$B$5661,0))))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2"/>
        <v/>
      </c>
      <c r="T1901" s="156" t="str">
        <f ca="1">IF(B1901="","",IF(ISERROR(MATCH($J1901,SorP!$B$1:$B$5661,0)),"",INDIRECT("'SorP'!$A$"&amp;MATCH($J1901,SorP!$B$1:$B$5661,0))))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2"/>
        <v/>
      </c>
      <c r="T1902" s="156" t="str">
        <f ca="1">IF(B1902="","",IF(ISERROR(MATCH($J1902,SorP!$B$1:$B$5661,0)),"",INDIRECT("'SorP'!$A$"&amp;MATCH($J1902,SorP!$B$1:$B$5661,0))))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2"/>
        <v/>
      </c>
      <c r="T1903" s="156" t="str">
        <f ca="1">IF(B1903="","",IF(ISERROR(MATCH($J1903,SorP!$B$1:$B$5661,0)),"",INDIRECT("'SorP'!$A$"&amp;MATCH($J1903,SorP!$B$1:$B$5661,0))))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2"/>
        <v/>
      </c>
      <c r="T1904" s="156" t="str">
        <f ca="1">IF(B1904="","",IF(ISERROR(MATCH($J1904,SorP!$B$1:$B$5661,0)),"",INDIRECT("'SorP'!$A$"&amp;MATCH($J1904,SorP!$B$1:$B$5661,0))))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2"/>
        <v/>
      </c>
      <c r="T1905" s="156" t="str">
        <f ca="1">IF(B1905="","",IF(ISERROR(MATCH($J1905,SorP!$B$1:$B$5661,0)),"",INDIRECT("'SorP'!$A$"&amp;MATCH($J1905,SorP!$B$1:$B$5661,0))))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2"/>
        <v/>
      </c>
      <c r="T1906" s="156" t="str">
        <f ca="1">IF(B1906="","",IF(ISERROR(MATCH($J1906,SorP!$B$1:$B$5661,0)),"",INDIRECT("'SorP'!$A$"&amp;MATCH($J1906,SorP!$B$1:$B$5661,0))))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2"/>
        <v/>
      </c>
      <c r="T1907" s="156" t="str">
        <f ca="1">IF(B1907="","",IF(ISERROR(MATCH($J1907,SorP!$B$1:$B$5661,0)),"",INDIRECT("'SorP'!$A$"&amp;MATCH($J1907,SorP!$B$1:$B$5661,0))))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2"/>
        <v/>
      </c>
      <c r="T1908" s="156" t="str">
        <f ca="1">IF(B1908="","",IF(ISERROR(MATCH($J1908,SorP!$B$1:$B$5661,0)),"",INDIRECT("'SorP'!$A$"&amp;MATCH($J1908,SorP!$B$1:$B$5661,0))))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2"/>
        <v/>
      </c>
      <c r="T1909" s="156" t="str">
        <f ca="1">IF(B1909="","",IF(ISERROR(MATCH($J1909,SorP!$B$1:$B$5661,0)),"",INDIRECT("'SorP'!$A$"&amp;MATCH($J1909,SorP!$B$1:$B$5661,0))))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2"/>
        <v/>
      </c>
      <c r="T1910" s="156" t="str">
        <f ca="1">IF(B1910="","",IF(ISERROR(MATCH($J1910,SorP!$B$1:$B$5661,0)),"",INDIRECT("'SorP'!$A$"&amp;MATCH($J1910,SorP!$B$1:$B$5661,0))))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IF(B1911="","",IF(ISERROR(MATCH($J1911,SorP!$B$1:$B$5661,0)),"",INDIRECT("'SorP'!$A$"&amp;MATCH($J1911,SorP!$B$1:$B$5661,0))))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IF(B1912="","",IF(ISERROR(MATCH($J1912,SorP!$B$1:$B$5661,0)),"",INDIRECT("'SorP'!$A$"&amp;MATCH($J1912,SorP!$B$1:$B$5661,0))))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IF(B1913="","",IF(ISERROR(MATCH($J1913,SorP!$B$1:$B$5661,0)),"",INDIRECT("'SorP'!$A$"&amp;MATCH($J1913,SorP!$B$1:$B$5661,0))))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ref="X1919:X1982" ca="1" si="93">IF(AND(C1919="Smelter not listed",OR(LEN(D1919)=0,LEN(E1919)=0)),1,0)</f>
        <v>0</v>
      </c>
      <c r="AB1919" s="171" t="str">
        <f t="shared" ref="AB1919:AB1982" si="94">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5">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3"/>
        <v>0</v>
      </c>
      <c r="AB1920" s="171" t="str">
        <f t="shared" si="94"/>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5"/>
        <v/>
      </c>
      <c r="T1921" s="156" t="str">
        <f ca="1">IF(B1921="","",IF(ISERROR(MATCH($J1921,SorP!$B$1:$B$5661,0)),"",INDIRECT("'SorP'!$A$"&amp;MATCH($J1921,SorP!$B$1:$B$5661,0))))</f>
        <v/>
      </c>
      <c r="U1921" s="169"/>
      <c r="V1921" s="170" t="e">
        <f>IF(C1921="",NA(),MATCH($B1921&amp;$C1921,'Smelter Look-up'!$J:$J,0))</f>
        <v>#N/A</v>
      </c>
      <c r="X1921" s="171">
        <f t="shared" ca="1" si="93"/>
        <v>0</v>
      </c>
      <c r="AB1921" s="171" t="str">
        <f t="shared" si="94"/>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5"/>
        <v/>
      </c>
      <c r="T1922" s="156" t="str">
        <f ca="1">IF(B1922="","",IF(ISERROR(MATCH($J1922,SorP!$B$1:$B$5661,0)),"",INDIRECT("'SorP'!$A$"&amp;MATCH($J1922,SorP!$B$1:$B$5661,0))))</f>
        <v/>
      </c>
      <c r="U1922" s="169"/>
      <c r="V1922" s="170" t="e">
        <f>IF(C1922="",NA(),MATCH($B1922&amp;$C1922,'Smelter Look-up'!$J:$J,0))</f>
        <v>#N/A</v>
      </c>
      <c r="X1922" s="171">
        <f t="shared" ca="1" si="93"/>
        <v>0</v>
      </c>
      <c r="AB1922" s="171" t="str">
        <f t="shared" si="94"/>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5"/>
        <v/>
      </c>
      <c r="T1923" s="156" t="str">
        <f ca="1">IF(B1923="","",IF(ISERROR(MATCH($J1923,SorP!$B$1:$B$5661,0)),"",INDIRECT("'SorP'!$A$"&amp;MATCH($J1923,SorP!$B$1:$B$5661,0))))</f>
        <v/>
      </c>
      <c r="U1923" s="169"/>
      <c r="V1923" s="170" t="e">
        <f>IF(C1923="",NA(),MATCH($B1923&amp;$C1923,'Smelter Look-up'!$J:$J,0))</f>
        <v>#N/A</v>
      </c>
      <c r="X1923" s="171">
        <f t="shared" ca="1" si="93"/>
        <v>0</v>
      </c>
      <c r="AB1923" s="171" t="str">
        <f t="shared" si="94"/>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5"/>
        <v/>
      </c>
      <c r="T1924" s="156" t="str">
        <f ca="1">IF(B1924="","",IF(ISERROR(MATCH($J1924,SorP!$B$1:$B$5661,0)),"",INDIRECT("'SorP'!$A$"&amp;MATCH($J1924,SorP!$B$1:$B$5661,0))))</f>
        <v/>
      </c>
      <c r="U1924" s="169"/>
      <c r="V1924" s="170" t="e">
        <f>IF(C1924="",NA(),MATCH($B1924&amp;$C1924,'Smelter Look-up'!$J:$J,0))</f>
        <v>#N/A</v>
      </c>
      <c r="X1924" s="171">
        <f t="shared" ca="1" si="93"/>
        <v>0</v>
      </c>
      <c r="AB1924" s="171" t="str">
        <f t="shared" si="94"/>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5"/>
        <v/>
      </c>
      <c r="T1925" s="156" t="str">
        <f ca="1">IF(B1925="","",IF(ISERROR(MATCH($J1925,SorP!$B$1:$B$5661,0)),"",INDIRECT("'SorP'!$A$"&amp;MATCH($J1925,SorP!$B$1:$B$5661,0))))</f>
        <v/>
      </c>
      <c r="U1925" s="169"/>
      <c r="V1925" s="170" t="e">
        <f>IF(C1925="",NA(),MATCH($B1925&amp;$C1925,'Smelter Look-up'!$J:$J,0))</f>
        <v>#N/A</v>
      </c>
      <c r="X1925" s="171">
        <f t="shared" ca="1" si="93"/>
        <v>0</v>
      </c>
      <c r="AB1925" s="171" t="str">
        <f t="shared" si="94"/>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5"/>
        <v/>
      </c>
      <c r="T1926" s="156" t="str">
        <f ca="1">IF(B1926="","",IF(ISERROR(MATCH($J1926,SorP!$B$1:$B$5661,0)),"",INDIRECT("'SorP'!$A$"&amp;MATCH($J1926,SorP!$B$1:$B$5661,0))))</f>
        <v/>
      </c>
      <c r="U1926" s="169"/>
      <c r="V1926" s="170" t="e">
        <f>IF(C1926="",NA(),MATCH($B1926&amp;$C1926,'Smelter Look-up'!$J:$J,0))</f>
        <v>#N/A</v>
      </c>
      <c r="X1926" s="171">
        <f t="shared" ca="1" si="93"/>
        <v>0</v>
      </c>
      <c r="AB1926" s="171" t="str">
        <f t="shared" si="94"/>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5"/>
        <v/>
      </c>
      <c r="T1927" s="156" t="str">
        <f ca="1">IF(B1927="","",IF(ISERROR(MATCH($J1927,SorP!$B$1:$B$5661,0)),"",INDIRECT("'SorP'!$A$"&amp;MATCH($J1927,SorP!$B$1:$B$5661,0))))</f>
        <v/>
      </c>
      <c r="U1927" s="169"/>
      <c r="V1927" s="170" t="e">
        <f>IF(C1927="",NA(),MATCH($B1927&amp;$C1927,'Smelter Look-up'!$J:$J,0))</f>
        <v>#N/A</v>
      </c>
      <c r="X1927" s="171">
        <f t="shared" ca="1" si="93"/>
        <v>0</v>
      </c>
      <c r="AB1927" s="171" t="str">
        <f t="shared" si="94"/>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5"/>
        <v/>
      </c>
      <c r="T1928" s="156" t="str">
        <f ca="1">IF(B1928="","",IF(ISERROR(MATCH($J1928,SorP!$B$1:$B$5661,0)),"",INDIRECT("'SorP'!$A$"&amp;MATCH($J1928,SorP!$B$1:$B$5661,0))))</f>
        <v/>
      </c>
      <c r="U1928" s="169"/>
      <c r="V1928" s="170" t="e">
        <f>IF(C1928="",NA(),MATCH($B1928&amp;$C1928,'Smelter Look-up'!$J:$J,0))</f>
        <v>#N/A</v>
      </c>
      <c r="X1928" s="171">
        <f t="shared" ca="1" si="93"/>
        <v>0</v>
      </c>
      <c r="AB1928" s="171" t="str">
        <f t="shared" si="94"/>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5"/>
        <v/>
      </c>
      <c r="T1929" s="156" t="str">
        <f ca="1">IF(B1929="","",IF(ISERROR(MATCH($J1929,SorP!$B$1:$B$5661,0)),"",INDIRECT("'SorP'!$A$"&amp;MATCH($J1929,SorP!$B$1:$B$5661,0))))</f>
        <v/>
      </c>
      <c r="U1929" s="169"/>
      <c r="V1929" s="170" t="e">
        <f>IF(C1929="",NA(),MATCH($B1929&amp;$C1929,'Smelter Look-up'!$J:$J,0))</f>
        <v>#N/A</v>
      </c>
      <c r="X1929" s="171">
        <f t="shared" ca="1" si="93"/>
        <v>0</v>
      </c>
      <c r="AB1929" s="171" t="str">
        <f t="shared" si="94"/>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5"/>
        <v/>
      </c>
      <c r="T1930" s="156" t="str">
        <f ca="1">IF(B1930="","",IF(ISERROR(MATCH($J1930,SorP!$B$1:$B$5661,0)),"",INDIRECT("'SorP'!$A$"&amp;MATCH($J1930,SorP!$B$1:$B$5661,0))))</f>
        <v/>
      </c>
      <c r="U1930" s="169"/>
      <c r="V1930" s="170" t="e">
        <f>IF(C1930="",NA(),MATCH($B1930&amp;$C1930,'Smelter Look-up'!$J:$J,0))</f>
        <v>#N/A</v>
      </c>
      <c r="X1930" s="171">
        <f t="shared" ca="1" si="93"/>
        <v>0</v>
      </c>
      <c r="AB1930" s="171" t="str">
        <f t="shared" si="94"/>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5"/>
        <v/>
      </c>
      <c r="T1931" s="156" t="str">
        <f ca="1">IF(B1931="","",IF(ISERROR(MATCH($J1931,SorP!$B$1:$B$5661,0)),"",INDIRECT("'SorP'!$A$"&amp;MATCH($J1931,SorP!$B$1:$B$5661,0))))</f>
        <v/>
      </c>
      <c r="U1931" s="169"/>
      <c r="V1931" s="170" t="e">
        <f>IF(C1931="",NA(),MATCH($B1931&amp;$C1931,'Smelter Look-up'!$J:$J,0))</f>
        <v>#N/A</v>
      </c>
      <c r="X1931" s="171">
        <f t="shared" ca="1" si="93"/>
        <v>0</v>
      </c>
      <c r="AB1931" s="171" t="str">
        <f t="shared" si="94"/>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5"/>
        <v/>
      </c>
      <c r="T1932" s="156" t="str">
        <f ca="1">IF(B1932="","",IF(ISERROR(MATCH($J1932,SorP!$B$1:$B$5661,0)),"",INDIRECT("'SorP'!$A$"&amp;MATCH($J1932,SorP!$B$1:$B$5661,0))))</f>
        <v/>
      </c>
      <c r="U1932" s="169"/>
      <c r="V1932" s="170" t="e">
        <f>IF(C1932="",NA(),MATCH($B1932&amp;$C1932,'Smelter Look-up'!$J:$J,0))</f>
        <v>#N/A</v>
      </c>
      <c r="X1932" s="171">
        <f t="shared" ca="1" si="93"/>
        <v>0</v>
      </c>
      <c r="AB1932" s="171" t="str">
        <f t="shared" si="94"/>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5"/>
        <v/>
      </c>
      <c r="T1933" s="156" t="str">
        <f ca="1">IF(B1933="","",IF(ISERROR(MATCH($J1933,SorP!$B$1:$B$5661,0)),"",INDIRECT("'SorP'!$A$"&amp;MATCH($J1933,SorP!$B$1:$B$5661,0))))</f>
        <v/>
      </c>
      <c r="U1933" s="169"/>
      <c r="V1933" s="170" t="e">
        <f>IF(C1933="",NA(),MATCH($B1933&amp;$C1933,'Smelter Look-up'!$J:$J,0))</f>
        <v>#N/A</v>
      </c>
      <c r="X1933" s="171">
        <f t="shared" ca="1" si="93"/>
        <v>0</v>
      </c>
      <c r="AB1933" s="171" t="str">
        <f t="shared" si="94"/>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5"/>
        <v/>
      </c>
      <c r="T1934" s="156" t="str">
        <f ca="1">IF(B1934="","",IF(ISERROR(MATCH($J1934,SorP!$B$1:$B$5661,0)),"",INDIRECT("'SorP'!$A$"&amp;MATCH($J1934,SorP!$B$1:$B$5661,0))))</f>
        <v/>
      </c>
      <c r="U1934" s="169"/>
      <c r="V1934" s="170" t="e">
        <f>IF(C1934="",NA(),MATCH($B1934&amp;$C1934,'Smelter Look-up'!$J:$J,0))</f>
        <v>#N/A</v>
      </c>
      <c r="X1934" s="171">
        <f t="shared" ca="1" si="93"/>
        <v>0</v>
      </c>
      <c r="AB1934" s="171" t="str">
        <f t="shared" si="94"/>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5"/>
        <v/>
      </c>
      <c r="T1935" s="156" t="str">
        <f ca="1">IF(B1935="","",IF(ISERROR(MATCH($J1935,SorP!$B$1:$B$5661,0)),"",INDIRECT("'SorP'!$A$"&amp;MATCH($J1935,SorP!$B$1:$B$5661,0))))</f>
        <v/>
      </c>
      <c r="U1935" s="169"/>
      <c r="V1935" s="170" t="e">
        <f>IF(C1935="",NA(),MATCH($B1935&amp;$C1935,'Smelter Look-up'!$J:$J,0))</f>
        <v>#N/A</v>
      </c>
      <c r="X1935" s="171">
        <f t="shared" ca="1" si="93"/>
        <v>0</v>
      </c>
      <c r="AB1935" s="171" t="str">
        <f t="shared" si="94"/>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5"/>
        <v/>
      </c>
      <c r="T1936" s="156" t="str">
        <f ca="1">IF(B1936="","",IF(ISERROR(MATCH($J1936,SorP!$B$1:$B$5661,0)),"",INDIRECT("'SorP'!$A$"&amp;MATCH($J1936,SorP!$B$1:$B$5661,0))))</f>
        <v/>
      </c>
      <c r="U1936" s="169"/>
      <c r="V1936" s="170" t="e">
        <f>IF(C1936="",NA(),MATCH($B1936&amp;$C1936,'Smelter Look-up'!$J:$J,0))</f>
        <v>#N/A</v>
      </c>
      <c r="X1936" s="171">
        <f t="shared" ca="1" si="93"/>
        <v>0</v>
      </c>
      <c r="AB1936" s="171" t="str">
        <f t="shared" si="94"/>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5"/>
        <v/>
      </c>
      <c r="T1937" s="156" t="str">
        <f ca="1">IF(B1937="","",IF(ISERROR(MATCH($J1937,SorP!$B$1:$B$5661,0)),"",INDIRECT("'SorP'!$A$"&amp;MATCH($J1937,SorP!$B$1:$B$5661,0))))</f>
        <v/>
      </c>
      <c r="U1937" s="169"/>
      <c r="V1937" s="170" t="e">
        <f>IF(C1937="",NA(),MATCH($B1937&amp;$C1937,'Smelter Look-up'!$J:$J,0))</f>
        <v>#N/A</v>
      </c>
      <c r="X1937" s="171">
        <f t="shared" ca="1" si="93"/>
        <v>0</v>
      </c>
      <c r="AB1937" s="171" t="str">
        <f t="shared" si="94"/>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5"/>
        <v/>
      </c>
      <c r="T1938" s="156" t="str">
        <f ca="1">IF(B1938="","",IF(ISERROR(MATCH($J1938,SorP!$B$1:$B$5661,0)),"",INDIRECT("'SorP'!$A$"&amp;MATCH($J1938,SorP!$B$1:$B$5661,0))))</f>
        <v/>
      </c>
      <c r="U1938" s="169"/>
      <c r="V1938" s="170" t="e">
        <f>IF(C1938="",NA(),MATCH($B1938&amp;$C1938,'Smelter Look-up'!$J:$J,0))</f>
        <v>#N/A</v>
      </c>
      <c r="X1938" s="171">
        <f t="shared" ca="1" si="93"/>
        <v>0</v>
      </c>
      <c r="AB1938" s="171" t="str">
        <f t="shared" si="94"/>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5"/>
        <v/>
      </c>
      <c r="T1939" s="156" t="str">
        <f ca="1">IF(B1939="","",IF(ISERROR(MATCH($J1939,SorP!$B$1:$B$5661,0)),"",INDIRECT("'SorP'!$A$"&amp;MATCH($J1939,SorP!$B$1:$B$5661,0))))</f>
        <v/>
      </c>
      <c r="U1939" s="169"/>
      <c r="V1939" s="170" t="e">
        <f>IF(C1939="",NA(),MATCH($B1939&amp;$C1939,'Smelter Look-up'!$J:$J,0))</f>
        <v>#N/A</v>
      </c>
      <c r="X1939" s="171">
        <f t="shared" ca="1" si="93"/>
        <v>0</v>
      </c>
      <c r="AB1939" s="171" t="str">
        <f t="shared" si="94"/>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5"/>
        <v/>
      </c>
      <c r="T1940" s="156" t="str">
        <f ca="1">IF(B1940="","",IF(ISERROR(MATCH($J1940,SorP!$B$1:$B$5661,0)),"",INDIRECT("'SorP'!$A$"&amp;MATCH($J1940,SorP!$B$1:$B$5661,0))))</f>
        <v/>
      </c>
      <c r="U1940" s="169"/>
      <c r="V1940" s="170" t="e">
        <f>IF(C1940="",NA(),MATCH($B1940&amp;$C1940,'Smelter Look-up'!$J:$J,0))</f>
        <v>#N/A</v>
      </c>
      <c r="X1940" s="171">
        <f t="shared" ca="1" si="93"/>
        <v>0</v>
      </c>
      <c r="AB1940" s="171" t="str">
        <f t="shared" si="94"/>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5"/>
        <v/>
      </c>
      <c r="T1941" s="156" t="str">
        <f ca="1">IF(B1941="","",IF(ISERROR(MATCH($J1941,SorP!$B$1:$B$5661,0)),"",INDIRECT("'SorP'!$A$"&amp;MATCH($J1941,SorP!$B$1:$B$5661,0))))</f>
        <v/>
      </c>
      <c r="U1941" s="169"/>
      <c r="V1941" s="170" t="e">
        <f>IF(C1941="",NA(),MATCH($B1941&amp;$C1941,'Smelter Look-up'!$J:$J,0))</f>
        <v>#N/A</v>
      </c>
      <c r="X1941" s="171">
        <f t="shared" ca="1" si="93"/>
        <v>0</v>
      </c>
      <c r="AB1941" s="171" t="str">
        <f t="shared" si="94"/>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5"/>
        <v/>
      </c>
      <c r="T1942" s="156" t="str">
        <f ca="1">IF(B1942="","",IF(ISERROR(MATCH($J1942,SorP!$B$1:$B$5661,0)),"",INDIRECT("'SorP'!$A$"&amp;MATCH($J1942,SorP!$B$1:$B$5661,0))))</f>
        <v/>
      </c>
      <c r="U1942" s="169"/>
      <c r="V1942" s="170" t="e">
        <f>IF(C1942="",NA(),MATCH($B1942&amp;$C1942,'Smelter Look-up'!$J:$J,0))</f>
        <v>#N/A</v>
      </c>
      <c r="X1942" s="171">
        <f t="shared" ca="1" si="93"/>
        <v>0</v>
      </c>
      <c r="AB1942" s="171" t="str">
        <f t="shared" si="94"/>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5"/>
        <v/>
      </c>
      <c r="T1943" s="156" t="str">
        <f ca="1">IF(B1943="","",IF(ISERROR(MATCH($J1943,SorP!$B$1:$B$5661,0)),"",INDIRECT("'SorP'!$A$"&amp;MATCH($J1943,SorP!$B$1:$B$5661,0))))</f>
        <v/>
      </c>
      <c r="U1943" s="169"/>
      <c r="V1943" s="170" t="e">
        <f>IF(C1943="",NA(),MATCH($B1943&amp;$C1943,'Smelter Look-up'!$J:$J,0))</f>
        <v>#N/A</v>
      </c>
      <c r="X1943" s="171">
        <f t="shared" ca="1" si="93"/>
        <v>0</v>
      </c>
      <c r="AB1943" s="171" t="str">
        <f t="shared" si="94"/>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5"/>
        <v/>
      </c>
      <c r="T1944" s="156" t="str">
        <f ca="1">IF(B1944="","",IF(ISERROR(MATCH($J1944,SorP!$B$1:$B$5661,0)),"",INDIRECT("'SorP'!$A$"&amp;MATCH($J1944,SorP!$B$1:$B$5661,0))))</f>
        <v/>
      </c>
      <c r="U1944" s="169"/>
      <c r="V1944" s="170" t="e">
        <f>IF(C1944="",NA(),MATCH($B1944&amp;$C1944,'Smelter Look-up'!$J:$J,0))</f>
        <v>#N/A</v>
      </c>
      <c r="X1944" s="171">
        <f t="shared" ca="1" si="93"/>
        <v>0</v>
      </c>
      <c r="AB1944" s="171" t="str">
        <f t="shared" si="94"/>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5"/>
        <v/>
      </c>
      <c r="T1945" s="156" t="str">
        <f ca="1">IF(B1945="","",IF(ISERROR(MATCH($J1945,SorP!$B$1:$B$5661,0)),"",INDIRECT("'SorP'!$A$"&amp;MATCH($J1945,SorP!$B$1:$B$5661,0))))</f>
        <v/>
      </c>
      <c r="U1945" s="169"/>
      <c r="V1945" s="170" t="e">
        <f>IF(C1945="",NA(),MATCH($B1945&amp;$C1945,'Smelter Look-up'!$J:$J,0))</f>
        <v>#N/A</v>
      </c>
      <c r="X1945" s="171">
        <f t="shared" ca="1" si="93"/>
        <v>0</v>
      </c>
      <c r="AB1945" s="171" t="str">
        <f t="shared" si="94"/>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5"/>
        <v/>
      </c>
      <c r="T1946" s="156" t="str">
        <f ca="1">IF(B1946="","",IF(ISERROR(MATCH($J1946,SorP!$B$1:$B$5661,0)),"",INDIRECT("'SorP'!$A$"&amp;MATCH($J1946,SorP!$B$1:$B$5661,0))))</f>
        <v/>
      </c>
      <c r="U1946" s="169"/>
      <c r="V1946" s="170" t="e">
        <f>IF(C1946="",NA(),MATCH($B1946&amp;$C1946,'Smelter Look-up'!$J:$J,0))</f>
        <v>#N/A</v>
      </c>
      <c r="X1946" s="171">
        <f t="shared" ca="1" si="93"/>
        <v>0</v>
      </c>
      <c r="AB1946" s="171" t="str">
        <f t="shared" si="94"/>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5"/>
        <v/>
      </c>
      <c r="T1947" s="156" t="str">
        <f ca="1">IF(B1947="","",IF(ISERROR(MATCH($J1947,SorP!$B$1:$B$5661,0)),"",INDIRECT("'SorP'!$A$"&amp;MATCH($J1947,SorP!$B$1:$B$5661,0))))</f>
        <v/>
      </c>
      <c r="U1947" s="169"/>
      <c r="V1947" s="170" t="e">
        <f>IF(C1947="",NA(),MATCH($B1947&amp;$C1947,'Smelter Look-up'!$J:$J,0))</f>
        <v>#N/A</v>
      </c>
      <c r="X1947" s="171">
        <f t="shared" ca="1" si="93"/>
        <v>0</v>
      </c>
      <c r="AB1947" s="171" t="str">
        <f t="shared" si="94"/>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5"/>
        <v/>
      </c>
      <c r="T1948" s="156" t="str">
        <f ca="1">IF(B1948="","",IF(ISERROR(MATCH($J1948,SorP!$B$1:$B$5661,0)),"",INDIRECT("'SorP'!$A$"&amp;MATCH($J1948,SorP!$B$1:$B$5661,0))))</f>
        <v/>
      </c>
      <c r="U1948" s="169"/>
      <c r="V1948" s="170" t="e">
        <f>IF(C1948="",NA(),MATCH($B1948&amp;$C1948,'Smelter Look-up'!$J:$J,0))</f>
        <v>#N/A</v>
      </c>
      <c r="X1948" s="171">
        <f t="shared" ca="1" si="93"/>
        <v>0</v>
      </c>
      <c r="AB1948" s="171" t="str">
        <f t="shared" si="94"/>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5"/>
        <v/>
      </c>
      <c r="T1949" s="156" t="str">
        <f ca="1">IF(B1949="","",IF(ISERROR(MATCH($J1949,SorP!$B$1:$B$5661,0)),"",INDIRECT("'SorP'!$A$"&amp;MATCH($J1949,SorP!$B$1:$B$5661,0))))</f>
        <v/>
      </c>
      <c r="U1949" s="169"/>
      <c r="V1949" s="170" t="e">
        <f>IF(C1949="",NA(),MATCH($B1949&amp;$C1949,'Smelter Look-up'!$J:$J,0))</f>
        <v>#N/A</v>
      </c>
      <c r="X1949" s="171">
        <f t="shared" ca="1" si="93"/>
        <v>0</v>
      </c>
      <c r="AB1949" s="171" t="str">
        <f t="shared" si="94"/>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5"/>
        <v/>
      </c>
      <c r="T1950" s="156" t="str">
        <f ca="1">IF(B1950="","",IF(ISERROR(MATCH($J1950,SorP!$B$1:$B$5661,0)),"",INDIRECT("'SorP'!$A$"&amp;MATCH($J1950,SorP!$B$1:$B$5661,0))))</f>
        <v/>
      </c>
      <c r="U1950" s="169"/>
      <c r="V1950" s="170" t="e">
        <f>IF(C1950="",NA(),MATCH($B1950&amp;$C1950,'Smelter Look-up'!$J:$J,0))</f>
        <v>#N/A</v>
      </c>
      <c r="X1950" s="171">
        <f t="shared" ca="1" si="93"/>
        <v>0</v>
      </c>
      <c r="AB1950" s="171" t="str">
        <f t="shared" si="94"/>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5"/>
        <v/>
      </c>
      <c r="T1951" s="156" t="str">
        <f ca="1">IF(B1951="","",IF(ISERROR(MATCH($J1951,SorP!$B$1:$B$5661,0)),"",INDIRECT("'SorP'!$A$"&amp;MATCH($J1951,SorP!$B$1:$B$5661,0))))</f>
        <v/>
      </c>
      <c r="U1951" s="169"/>
      <c r="V1951" s="170" t="e">
        <f>IF(C1951="",NA(),MATCH($B1951&amp;$C1951,'Smelter Look-up'!$J:$J,0))</f>
        <v>#N/A</v>
      </c>
      <c r="X1951" s="171">
        <f t="shared" ca="1" si="93"/>
        <v>0</v>
      </c>
      <c r="AB1951" s="171" t="str">
        <f t="shared" si="94"/>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5"/>
        <v/>
      </c>
      <c r="T1952" s="156" t="str">
        <f ca="1">IF(B1952="","",IF(ISERROR(MATCH($J1952,SorP!$B$1:$B$5661,0)),"",INDIRECT("'SorP'!$A$"&amp;MATCH($J1952,SorP!$B$1:$B$5661,0))))</f>
        <v/>
      </c>
      <c r="U1952" s="169"/>
      <c r="V1952" s="170" t="e">
        <f>IF(C1952="",NA(),MATCH($B1952&amp;$C1952,'Smelter Look-up'!$J:$J,0))</f>
        <v>#N/A</v>
      </c>
      <c r="X1952" s="171">
        <f t="shared" ca="1" si="93"/>
        <v>0</v>
      </c>
      <c r="AB1952" s="171" t="str">
        <f t="shared" si="94"/>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5"/>
        <v/>
      </c>
      <c r="T1953" s="156" t="str">
        <f ca="1">IF(B1953="","",IF(ISERROR(MATCH($J1953,SorP!$B$1:$B$5661,0)),"",INDIRECT("'SorP'!$A$"&amp;MATCH($J1953,SorP!$B$1:$B$5661,0))))</f>
        <v/>
      </c>
      <c r="U1953" s="169"/>
      <c r="V1953" s="170" t="e">
        <f>IF(C1953="",NA(),MATCH($B1953&amp;$C1953,'Smelter Look-up'!$J:$J,0))</f>
        <v>#N/A</v>
      </c>
      <c r="X1953" s="171">
        <f t="shared" ca="1" si="93"/>
        <v>0</v>
      </c>
      <c r="AB1953" s="171" t="str">
        <f t="shared" si="94"/>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5"/>
        <v/>
      </c>
      <c r="T1954" s="156" t="str">
        <f ca="1">IF(B1954="","",IF(ISERROR(MATCH($J1954,SorP!$B$1:$B$5661,0)),"",INDIRECT("'SorP'!$A$"&amp;MATCH($J1954,SorP!$B$1:$B$5661,0))))</f>
        <v/>
      </c>
      <c r="U1954" s="169"/>
      <c r="V1954" s="170" t="e">
        <f>IF(C1954="",NA(),MATCH($B1954&amp;$C1954,'Smelter Look-up'!$J:$J,0))</f>
        <v>#N/A</v>
      </c>
      <c r="X1954" s="171">
        <f t="shared" ca="1" si="93"/>
        <v>0</v>
      </c>
      <c r="AB1954" s="171" t="str">
        <f t="shared" si="94"/>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5"/>
        <v/>
      </c>
      <c r="T1955" s="156" t="str">
        <f ca="1">IF(B1955="","",IF(ISERROR(MATCH($J1955,SorP!$B$1:$B$5661,0)),"",INDIRECT("'SorP'!$A$"&amp;MATCH($J1955,SorP!$B$1:$B$5661,0))))</f>
        <v/>
      </c>
      <c r="U1955" s="169"/>
      <c r="V1955" s="170" t="e">
        <f>IF(C1955="",NA(),MATCH($B1955&amp;$C1955,'Smelter Look-up'!$J:$J,0))</f>
        <v>#N/A</v>
      </c>
      <c r="X1955" s="171">
        <f t="shared" ca="1" si="93"/>
        <v>0</v>
      </c>
      <c r="AB1955" s="171" t="str">
        <f t="shared" si="94"/>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5"/>
        <v/>
      </c>
      <c r="T1956" s="156" t="str">
        <f ca="1">IF(B1956="","",IF(ISERROR(MATCH($J1956,SorP!$B$1:$B$5661,0)),"",INDIRECT("'SorP'!$A$"&amp;MATCH($J1956,SorP!$B$1:$B$5661,0))))</f>
        <v/>
      </c>
      <c r="U1956" s="169"/>
      <c r="V1956" s="170" t="e">
        <f>IF(C1956="",NA(),MATCH($B1956&amp;$C1956,'Smelter Look-up'!$J:$J,0))</f>
        <v>#N/A</v>
      </c>
      <c r="X1956" s="171">
        <f t="shared" ca="1" si="93"/>
        <v>0</v>
      </c>
      <c r="AB1956" s="171" t="str">
        <f t="shared" si="94"/>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5"/>
        <v/>
      </c>
      <c r="T1957" s="156" t="str">
        <f ca="1">IF(B1957="","",IF(ISERROR(MATCH($J1957,SorP!$B$1:$B$5661,0)),"",INDIRECT("'SorP'!$A$"&amp;MATCH($J1957,SorP!$B$1:$B$5661,0))))</f>
        <v/>
      </c>
      <c r="U1957" s="169"/>
      <c r="V1957" s="170" t="e">
        <f>IF(C1957="",NA(),MATCH($B1957&amp;$C1957,'Smelter Look-up'!$J:$J,0))</f>
        <v>#N/A</v>
      </c>
      <c r="X1957" s="171">
        <f t="shared" ca="1" si="93"/>
        <v>0</v>
      </c>
      <c r="AB1957" s="171" t="str">
        <f t="shared" si="94"/>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5"/>
        <v/>
      </c>
      <c r="T1958" s="156" t="str">
        <f ca="1">IF(B1958="","",IF(ISERROR(MATCH($J1958,SorP!$B$1:$B$5661,0)),"",INDIRECT("'SorP'!$A$"&amp;MATCH($J1958,SorP!$B$1:$B$5661,0))))</f>
        <v/>
      </c>
      <c r="U1958" s="169"/>
      <c r="V1958" s="170" t="e">
        <f>IF(C1958="",NA(),MATCH($B1958&amp;$C1958,'Smelter Look-up'!$J:$J,0))</f>
        <v>#N/A</v>
      </c>
      <c r="X1958" s="171">
        <f t="shared" ca="1" si="93"/>
        <v>0</v>
      </c>
      <c r="AB1958" s="171" t="str">
        <f t="shared" si="94"/>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5"/>
        <v/>
      </c>
      <c r="T1959" s="156" t="str">
        <f ca="1">IF(B1959="","",IF(ISERROR(MATCH($J1959,SorP!$B$1:$B$5661,0)),"",INDIRECT("'SorP'!$A$"&amp;MATCH($J1959,SorP!$B$1:$B$5661,0))))</f>
        <v/>
      </c>
      <c r="U1959" s="169"/>
      <c r="V1959" s="170" t="e">
        <f>IF(C1959="",NA(),MATCH($B1959&amp;$C1959,'Smelter Look-up'!$J:$J,0))</f>
        <v>#N/A</v>
      </c>
      <c r="X1959" s="171">
        <f t="shared" ca="1" si="93"/>
        <v>0</v>
      </c>
      <c r="AB1959" s="171" t="str">
        <f t="shared" si="94"/>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5"/>
        <v/>
      </c>
      <c r="T1960" s="156" t="str">
        <f ca="1">IF(B1960="","",IF(ISERROR(MATCH($J1960,SorP!$B$1:$B$5661,0)),"",INDIRECT("'SorP'!$A$"&amp;MATCH($J1960,SorP!$B$1:$B$5661,0))))</f>
        <v/>
      </c>
      <c r="U1960" s="169"/>
      <c r="V1960" s="170" t="e">
        <f>IF(C1960="",NA(),MATCH($B1960&amp;$C1960,'Smelter Look-up'!$J:$J,0))</f>
        <v>#N/A</v>
      </c>
      <c r="X1960" s="171">
        <f t="shared" ca="1" si="93"/>
        <v>0</v>
      </c>
      <c r="AB1960" s="171" t="str">
        <f t="shared" si="94"/>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5"/>
        <v/>
      </c>
      <c r="T1961" s="156" t="str">
        <f ca="1">IF(B1961="","",IF(ISERROR(MATCH($J1961,SorP!$B$1:$B$5661,0)),"",INDIRECT("'SorP'!$A$"&amp;MATCH($J1961,SorP!$B$1:$B$5661,0))))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5"/>
        <v/>
      </c>
      <c r="T1962" s="156" t="str">
        <f ca="1">IF(B1962="","",IF(ISERROR(MATCH($J1962,SorP!$B$1:$B$5661,0)),"",INDIRECT("'SorP'!$A$"&amp;MATCH($J1962,SorP!$B$1:$B$5661,0))))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5"/>
        <v/>
      </c>
      <c r="T1963" s="156" t="str">
        <f ca="1">IF(B1963="","",IF(ISERROR(MATCH($J1963,SorP!$B$1:$B$5661,0)),"",INDIRECT("'SorP'!$A$"&amp;MATCH($J1963,SorP!$B$1:$B$5661,0))))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5"/>
        <v/>
      </c>
      <c r="T1964" s="156" t="str">
        <f ca="1">IF(B1964="","",IF(ISERROR(MATCH($J1964,SorP!$B$1:$B$5661,0)),"",INDIRECT("'SorP'!$A$"&amp;MATCH($J1964,SorP!$B$1:$B$5661,0))))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5"/>
        <v/>
      </c>
      <c r="T1965" s="156" t="str">
        <f ca="1">IF(B1965="","",IF(ISERROR(MATCH($J1965,SorP!$B$1:$B$5661,0)),"",INDIRECT("'SorP'!$A$"&amp;MATCH($J1965,SorP!$B$1:$B$5661,0))))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5"/>
        <v/>
      </c>
      <c r="T1966" s="156" t="str">
        <f ca="1">IF(B1966="","",IF(ISERROR(MATCH($J1966,SorP!$B$1:$B$5661,0)),"",INDIRECT("'SorP'!$A$"&amp;MATCH($J1966,SorP!$B$1:$B$5661,0))))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5"/>
        <v/>
      </c>
      <c r="T1967" s="156" t="str">
        <f ca="1">IF(B1967="","",IF(ISERROR(MATCH($J1967,SorP!$B$1:$B$5661,0)),"",INDIRECT("'SorP'!$A$"&amp;MATCH($J1967,SorP!$B$1:$B$5661,0))))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5"/>
        <v/>
      </c>
      <c r="T1968" s="156" t="str">
        <f ca="1">IF(B1968="","",IF(ISERROR(MATCH($J1968,SorP!$B$1:$B$5661,0)),"",INDIRECT("'SorP'!$A$"&amp;MATCH($J1968,SorP!$B$1:$B$5661,0))))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5"/>
        <v/>
      </c>
      <c r="T1969" s="156" t="str">
        <f ca="1">IF(B1969="","",IF(ISERROR(MATCH($J1969,SorP!$B$1:$B$5661,0)),"",INDIRECT("'SorP'!$A$"&amp;MATCH($J1969,SorP!$B$1:$B$5661,0))))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5"/>
        <v/>
      </c>
      <c r="T1970" s="156" t="str">
        <f ca="1">IF(B1970="","",IF(ISERROR(MATCH($J1970,SorP!$B$1:$B$5661,0)),"",INDIRECT("'SorP'!$A$"&amp;MATCH($J1970,SorP!$B$1:$B$5661,0))))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5"/>
        <v/>
      </c>
      <c r="T1971" s="156" t="str">
        <f ca="1">IF(B1971="","",IF(ISERROR(MATCH($J1971,SorP!$B$1:$B$5661,0)),"",INDIRECT("'SorP'!$A$"&amp;MATCH($J1971,SorP!$B$1:$B$5661,0))))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5"/>
        <v/>
      </c>
      <c r="T1972" s="156" t="str">
        <f ca="1">IF(B1972="","",IF(ISERROR(MATCH($J1972,SorP!$B$1:$B$5661,0)),"",INDIRECT("'SorP'!$A$"&amp;MATCH($J1972,SorP!$B$1:$B$5661,0))))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5"/>
        <v/>
      </c>
      <c r="T1973" s="156" t="str">
        <f ca="1">IF(B1973="","",IF(ISERROR(MATCH($J1973,SorP!$B$1:$B$5661,0)),"",INDIRECT("'SorP'!$A$"&amp;MATCH($J1973,SorP!$B$1:$B$5661,0))))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5"/>
        <v/>
      </c>
      <c r="T1974" s="156" t="str">
        <f ca="1">IF(B1974="","",IF(ISERROR(MATCH($J1974,SorP!$B$1:$B$5661,0)),"",INDIRECT("'SorP'!$A$"&amp;MATCH($J1974,SorP!$B$1:$B$5661,0))))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IF(B1975="","",IF(ISERROR(MATCH($J1975,SorP!$B$1:$B$5661,0)),"",INDIRECT("'SorP'!$A$"&amp;MATCH($J1975,SorP!$B$1:$B$5661,0))))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IF(B1976="","",IF(ISERROR(MATCH($J1976,SorP!$B$1:$B$5661,0)),"",INDIRECT("'SorP'!$A$"&amp;MATCH($J1976,SorP!$B$1:$B$5661,0))))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IF(B1977="","",IF(ISERROR(MATCH($J1977,SorP!$B$1:$B$5661,0)),"",INDIRECT("'SorP'!$A$"&amp;MATCH($J1977,SorP!$B$1:$B$5661,0))))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ref="X1983:X2046" ca="1" si="96">IF(AND(C1983="Smelter not listed",OR(LEN(D1983)=0,LEN(E1983)=0)),1,0)</f>
        <v>0</v>
      </c>
      <c r="AB1983" s="171" t="str">
        <f t="shared" ref="AB1983:AB2046" si="97">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8">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6"/>
        <v>0</v>
      </c>
      <c r="AB1984" s="171" t="str">
        <f t="shared" si="97"/>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8"/>
        <v/>
      </c>
      <c r="T1985" s="156" t="str">
        <f ca="1">IF(B1985="","",IF(ISERROR(MATCH($J1985,SorP!$B$1:$B$5661,0)),"",INDIRECT("'SorP'!$A$"&amp;MATCH($J1985,SorP!$B$1:$B$5661,0))))</f>
        <v/>
      </c>
      <c r="U1985" s="169"/>
      <c r="V1985" s="170" t="e">
        <f>IF(C1985="",NA(),MATCH($B1985&amp;$C1985,'Smelter Look-up'!$J:$J,0))</f>
        <v>#N/A</v>
      </c>
      <c r="X1985" s="171">
        <f t="shared" ca="1" si="96"/>
        <v>0</v>
      </c>
      <c r="AB1985" s="171" t="str">
        <f t="shared" si="97"/>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8"/>
        <v/>
      </c>
      <c r="T1986" s="156" t="str">
        <f ca="1">IF(B1986="","",IF(ISERROR(MATCH($J1986,SorP!$B$1:$B$5661,0)),"",INDIRECT("'SorP'!$A$"&amp;MATCH($J1986,SorP!$B$1:$B$5661,0))))</f>
        <v/>
      </c>
      <c r="U1986" s="169"/>
      <c r="V1986" s="170" t="e">
        <f>IF(C1986="",NA(),MATCH($B1986&amp;$C1986,'Smelter Look-up'!$J:$J,0))</f>
        <v>#N/A</v>
      </c>
      <c r="X1986" s="171">
        <f t="shared" ca="1" si="96"/>
        <v>0</v>
      </c>
      <c r="AB1986" s="171" t="str">
        <f t="shared" si="97"/>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8"/>
        <v/>
      </c>
      <c r="T1987" s="156" t="str">
        <f ca="1">IF(B1987="","",IF(ISERROR(MATCH($J1987,SorP!$B$1:$B$5661,0)),"",INDIRECT("'SorP'!$A$"&amp;MATCH($J1987,SorP!$B$1:$B$5661,0))))</f>
        <v/>
      </c>
      <c r="U1987" s="169"/>
      <c r="V1987" s="170" t="e">
        <f>IF(C1987="",NA(),MATCH($B1987&amp;$C1987,'Smelter Look-up'!$J:$J,0))</f>
        <v>#N/A</v>
      </c>
      <c r="X1987" s="171">
        <f t="shared" ca="1" si="96"/>
        <v>0</v>
      </c>
      <c r="AB1987" s="171" t="str">
        <f t="shared" si="97"/>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8"/>
        <v/>
      </c>
      <c r="T1988" s="156" t="str">
        <f ca="1">IF(B1988="","",IF(ISERROR(MATCH($J1988,SorP!$B$1:$B$5661,0)),"",INDIRECT("'SorP'!$A$"&amp;MATCH($J1988,SorP!$B$1:$B$5661,0))))</f>
        <v/>
      </c>
      <c r="U1988" s="169"/>
      <c r="V1988" s="170" t="e">
        <f>IF(C1988="",NA(),MATCH($B1988&amp;$C1988,'Smelter Look-up'!$J:$J,0))</f>
        <v>#N/A</v>
      </c>
      <c r="X1988" s="171">
        <f t="shared" ca="1" si="96"/>
        <v>0</v>
      </c>
      <c r="AB1988" s="171" t="str">
        <f t="shared" si="97"/>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8"/>
        <v/>
      </c>
      <c r="T1989" s="156" t="str">
        <f ca="1">IF(B1989="","",IF(ISERROR(MATCH($J1989,SorP!$B$1:$B$5661,0)),"",INDIRECT("'SorP'!$A$"&amp;MATCH($J1989,SorP!$B$1:$B$5661,0))))</f>
        <v/>
      </c>
      <c r="U1989" s="169"/>
      <c r="V1989" s="170" t="e">
        <f>IF(C1989="",NA(),MATCH($B1989&amp;$C1989,'Smelter Look-up'!$J:$J,0))</f>
        <v>#N/A</v>
      </c>
      <c r="X1989" s="171">
        <f t="shared" ca="1" si="96"/>
        <v>0</v>
      </c>
      <c r="AB1989" s="171" t="str">
        <f t="shared" si="97"/>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8"/>
        <v/>
      </c>
      <c r="T1990" s="156" t="str">
        <f ca="1">IF(B1990="","",IF(ISERROR(MATCH($J1990,SorP!$B$1:$B$5661,0)),"",INDIRECT("'SorP'!$A$"&amp;MATCH($J1990,SorP!$B$1:$B$5661,0))))</f>
        <v/>
      </c>
      <c r="U1990" s="169"/>
      <c r="V1990" s="170" t="e">
        <f>IF(C1990="",NA(),MATCH($B1990&amp;$C1990,'Smelter Look-up'!$J:$J,0))</f>
        <v>#N/A</v>
      </c>
      <c r="X1990" s="171">
        <f t="shared" ca="1" si="96"/>
        <v>0</v>
      </c>
      <c r="AB1990" s="171" t="str">
        <f t="shared" si="97"/>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8"/>
        <v/>
      </c>
      <c r="T1991" s="156" t="str">
        <f ca="1">IF(B1991="","",IF(ISERROR(MATCH($J1991,SorP!$B$1:$B$5661,0)),"",INDIRECT("'SorP'!$A$"&amp;MATCH($J1991,SorP!$B$1:$B$5661,0))))</f>
        <v/>
      </c>
      <c r="U1991" s="169"/>
      <c r="V1991" s="170" t="e">
        <f>IF(C1991="",NA(),MATCH($B1991&amp;$C1991,'Smelter Look-up'!$J:$J,0))</f>
        <v>#N/A</v>
      </c>
      <c r="X1991" s="171">
        <f t="shared" ca="1" si="96"/>
        <v>0</v>
      </c>
      <c r="AB1991" s="171" t="str">
        <f t="shared" si="97"/>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8"/>
        <v/>
      </c>
      <c r="T1992" s="156" t="str">
        <f ca="1">IF(B1992="","",IF(ISERROR(MATCH($J1992,SorP!$B$1:$B$5661,0)),"",INDIRECT("'SorP'!$A$"&amp;MATCH($J1992,SorP!$B$1:$B$5661,0))))</f>
        <v/>
      </c>
      <c r="U1992" s="169"/>
      <c r="V1992" s="170" t="e">
        <f>IF(C1992="",NA(),MATCH($B1992&amp;$C1992,'Smelter Look-up'!$J:$J,0))</f>
        <v>#N/A</v>
      </c>
      <c r="X1992" s="171">
        <f t="shared" ca="1" si="96"/>
        <v>0</v>
      </c>
      <c r="AB1992" s="171" t="str">
        <f t="shared" si="97"/>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8"/>
        <v/>
      </c>
      <c r="T1993" s="156" t="str">
        <f ca="1">IF(B1993="","",IF(ISERROR(MATCH($J1993,SorP!$B$1:$B$5661,0)),"",INDIRECT("'SorP'!$A$"&amp;MATCH($J1993,SorP!$B$1:$B$5661,0))))</f>
        <v/>
      </c>
      <c r="U1993" s="169"/>
      <c r="V1993" s="170" t="e">
        <f>IF(C1993="",NA(),MATCH($B1993&amp;$C1993,'Smelter Look-up'!$J:$J,0))</f>
        <v>#N/A</v>
      </c>
      <c r="X1993" s="171">
        <f t="shared" ca="1" si="96"/>
        <v>0</v>
      </c>
      <c r="AB1993" s="171" t="str">
        <f t="shared" si="97"/>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8"/>
        <v/>
      </c>
      <c r="T1994" s="156" t="str">
        <f ca="1">IF(B1994="","",IF(ISERROR(MATCH($J1994,SorP!$B$1:$B$5661,0)),"",INDIRECT("'SorP'!$A$"&amp;MATCH($J1994,SorP!$B$1:$B$5661,0))))</f>
        <v/>
      </c>
      <c r="U1994" s="169"/>
      <c r="V1994" s="170" t="e">
        <f>IF(C1994="",NA(),MATCH($B1994&amp;$C1994,'Smelter Look-up'!$J:$J,0))</f>
        <v>#N/A</v>
      </c>
      <c r="X1994" s="171">
        <f t="shared" ca="1" si="96"/>
        <v>0</v>
      </c>
      <c r="AB1994" s="171" t="str">
        <f t="shared" si="97"/>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8"/>
        <v/>
      </c>
      <c r="T1995" s="156" t="str">
        <f ca="1">IF(B1995="","",IF(ISERROR(MATCH($J1995,SorP!$B$1:$B$5661,0)),"",INDIRECT("'SorP'!$A$"&amp;MATCH($J1995,SorP!$B$1:$B$5661,0))))</f>
        <v/>
      </c>
      <c r="U1995" s="169"/>
      <c r="V1995" s="170" t="e">
        <f>IF(C1995="",NA(),MATCH($B1995&amp;$C1995,'Smelter Look-up'!$J:$J,0))</f>
        <v>#N/A</v>
      </c>
      <c r="X1995" s="171">
        <f t="shared" ca="1" si="96"/>
        <v>0</v>
      </c>
      <c r="AB1995" s="171" t="str">
        <f t="shared" si="97"/>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8"/>
        <v/>
      </c>
      <c r="T1996" s="156" t="str">
        <f ca="1">IF(B1996="","",IF(ISERROR(MATCH($J1996,SorP!$B$1:$B$5661,0)),"",INDIRECT("'SorP'!$A$"&amp;MATCH($J1996,SorP!$B$1:$B$5661,0))))</f>
        <v/>
      </c>
      <c r="U1996" s="169"/>
      <c r="V1996" s="170" t="e">
        <f>IF(C1996="",NA(),MATCH($B1996&amp;$C1996,'Smelter Look-up'!$J:$J,0))</f>
        <v>#N/A</v>
      </c>
      <c r="X1996" s="171">
        <f t="shared" ca="1" si="96"/>
        <v>0</v>
      </c>
      <c r="AB1996" s="171" t="str">
        <f t="shared" si="97"/>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8"/>
        <v/>
      </c>
      <c r="T1997" s="156" t="str">
        <f ca="1">IF(B1997="","",IF(ISERROR(MATCH($J1997,SorP!$B$1:$B$5661,0)),"",INDIRECT("'SorP'!$A$"&amp;MATCH($J1997,SorP!$B$1:$B$5661,0))))</f>
        <v/>
      </c>
      <c r="U1997" s="169"/>
      <c r="V1997" s="170" t="e">
        <f>IF(C1997="",NA(),MATCH($B1997&amp;$C1997,'Smelter Look-up'!$J:$J,0))</f>
        <v>#N/A</v>
      </c>
      <c r="X1997" s="171">
        <f t="shared" ca="1" si="96"/>
        <v>0</v>
      </c>
      <c r="AB1997" s="171" t="str">
        <f t="shared" si="97"/>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8"/>
        <v/>
      </c>
      <c r="T1998" s="156" t="str">
        <f ca="1">IF(B1998="","",IF(ISERROR(MATCH($J1998,SorP!$B$1:$B$5661,0)),"",INDIRECT("'SorP'!$A$"&amp;MATCH($J1998,SorP!$B$1:$B$5661,0))))</f>
        <v/>
      </c>
      <c r="U1998" s="169"/>
      <c r="V1998" s="170" t="e">
        <f>IF(C1998="",NA(),MATCH($B1998&amp;$C1998,'Smelter Look-up'!$J:$J,0))</f>
        <v>#N/A</v>
      </c>
      <c r="X1998" s="171">
        <f t="shared" ca="1" si="96"/>
        <v>0</v>
      </c>
      <c r="AB1998" s="171" t="str">
        <f t="shared" si="97"/>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8"/>
        <v/>
      </c>
      <c r="T1999" s="156" t="str">
        <f ca="1">IF(B1999="","",IF(ISERROR(MATCH($J1999,SorP!$B$1:$B$5661,0)),"",INDIRECT("'SorP'!$A$"&amp;MATCH($J1999,SorP!$B$1:$B$5661,0))))</f>
        <v/>
      </c>
      <c r="U1999" s="169"/>
      <c r="V1999" s="170" t="e">
        <f>IF(C1999="",NA(),MATCH($B1999&amp;$C1999,'Smelter Look-up'!$J:$J,0))</f>
        <v>#N/A</v>
      </c>
      <c r="X1999" s="171">
        <f t="shared" ca="1" si="96"/>
        <v>0</v>
      </c>
      <c r="AB1999" s="171" t="str">
        <f t="shared" si="97"/>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8"/>
        <v/>
      </c>
      <c r="T2000" s="156" t="str">
        <f ca="1">IF(B2000="","",IF(ISERROR(MATCH($J2000,SorP!$B$1:$B$5661,0)),"",INDIRECT("'SorP'!$A$"&amp;MATCH($J2000,SorP!$B$1:$B$5661,0))))</f>
        <v/>
      </c>
      <c r="U2000" s="169"/>
      <c r="V2000" s="170" t="e">
        <f>IF(C2000="",NA(),MATCH($B2000&amp;$C2000,'Smelter Look-up'!$J:$J,0))</f>
        <v>#N/A</v>
      </c>
      <c r="X2000" s="171">
        <f t="shared" ca="1" si="96"/>
        <v>0</v>
      </c>
      <c r="AB2000" s="171" t="str">
        <f t="shared" si="97"/>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8"/>
        <v/>
      </c>
      <c r="T2001" s="156" t="str">
        <f ca="1">IF(B2001="","",IF(ISERROR(MATCH($J2001,SorP!$B$1:$B$5661,0)),"",INDIRECT("'SorP'!$A$"&amp;MATCH($J2001,SorP!$B$1:$B$5661,0))))</f>
        <v/>
      </c>
      <c r="U2001" s="169"/>
      <c r="V2001" s="170" t="e">
        <f>IF(C2001="",NA(),MATCH($B2001&amp;$C2001,'Smelter Look-up'!$J:$J,0))</f>
        <v>#N/A</v>
      </c>
      <c r="X2001" s="171">
        <f t="shared" ca="1" si="96"/>
        <v>0</v>
      </c>
      <c r="AB2001" s="171" t="str">
        <f t="shared" si="97"/>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8"/>
        <v/>
      </c>
      <c r="T2002" s="156" t="str">
        <f ca="1">IF(B2002="","",IF(ISERROR(MATCH($J2002,SorP!$B$1:$B$5661,0)),"",INDIRECT("'SorP'!$A$"&amp;MATCH($J2002,SorP!$B$1:$B$5661,0))))</f>
        <v/>
      </c>
      <c r="U2002" s="169"/>
      <c r="V2002" s="170" t="e">
        <f>IF(C2002="",NA(),MATCH($B2002&amp;$C2002,'Smelter Look-up'!$J:$J,0))</f>
        <v>#N/A</v>
      </c>
      <c r="X2002" s="171">
        <f t="shared" ca="1" si="96"/>
        <v>0</v>
      </c>
      <c r="AB2002" s="171" t="str">
        <f t="shared" si="97"/>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8"/>
        <v/>
      </c>
      <c r="T2003" s="156" t="str">
        <f ca="1">IF(B2003="","",IF(ISERROR(MATCH($J2003,SorP!$B$1:$B$5661,0)),"",INDIRECT("'SorP'!$A$"&amp;MATCH($J2003,SorP!$B$1:$B$5661,0))))</f>
        <v/>
      </c>
      <c r="U2003" s="169"/>
      <c r="V2003" s="170" t="e">
        <f>IF(C2003="",NA(),MATCH($B2003&amp;$C2003,'Smelter Look-up'!$J:$J,0))</f>
        <v>#N/A</v>
      </c>
      <c r="X2003" s="171">
        <f t="shared" ca="1" si="96"/>
        <v>0</v>
      </c>
      <c r="AB2003" s="171" t="str">
        <f t="shared" si="97"/>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8"/>
        <v/>
      </c>
      <c r="T2004" s="156" t="str">
        <f ca="1">IF(B2004="","",IF(ISERROR(MATCH($J2004,SorP!$B$1:$B$5661,0)),"",INDIRECT("'SorP'!$A$"&amp;MATCH($J2004,SorP!$B$1:$B$5661,0))))</f>
        <v/>
      </c>
      <c r="U2004" s="169"/>
      <c r="V2004" s="170" t="e">
        <f>IF(C2004="",NA(),MATCH($B2004&amp;$C2004,'Smelter Look-up'!$J:$J,0))</f>
        <v>#N/A</v>
      </c>
      <c r="X2004" s="171">
        <f t="shared" ca="1" si="96"/>
        <v>0</v>
      </c>
      <c r="AB2004" s="171" t="str">
        <f t="shared" si="97"/>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8"/>
        <v/>
      </c>
      <c r="T2005" s="156" t="str">
        <f ca="1">IF(B2005="","",IF(ISERROR(MATCH($J2005,SorP!$B$1:$B$5661,0)),"",INDIRECT("'SorP'!$A$"&amp;MATCH($J2005,SorP!$B$1:$B$5661,0))))</f>
        <v/>
      </c>
      <c r="U2005" s="169"/>
      <c r="V2005" s="170" t="e">
        <f>IF(C2005="",NA(),MATCH($B2005&amp;$C2005,'Smelter Look-up'!$J:$J,0))</f>
        <v>#N/A</v>
      </c>
      <c r="X2005" s="171">
        <f t="shared" ca="1" si="96"/>
        <v>0</v>
      </c>
      <c r="AB2005" s="171" t="str">
        <f t="shared" si="97"/>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8"/>
        <v/>
      </c>
      <c r="T2006" s="156" t="str">
        <f ca="1">IF(B2006="","",IF(ISERROR(MATCH($J2006,SorP!$B$1:$B$5661,0)),"",INDIRECT("'SorP'!$A$"&amp;MATCH($J2006,SorP!$B$1:$B$5661,0))))</f>
        <v/>
      </c>
      <c r="U2006" s="169"/>
      <c r="V2006" s="170" t="e">
        <f>IF(C2006="",NA(),MATCH($B2006&amp;$C2006,'Smelter Look-up'!$J:$J,0))</f>
        <v>#N/A</v>
      </c>
      <c r="X2006" s="171">
        <f t="shared" ca="1" si="96"/>
        <v>0</v>
      </c>
      <c r="AB2006" s="171" t="str">
        <f t="shared" si="97"/>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8"/>
        <v/>
      </c>
      <c r="T2007" s="156" t="str">
        <f ca="1">IF(B2007="","",IF(ISERROR(MATCH($J2007,SorP!$B$1:$B$5661,0)),"",INDIRECT("'SorP'!$A$"&amp;MATCH($J2007,SorP!$B$1:$B$5661,0))))</f>
        <v/>
      </c>
      <c r="U2007" s="169"/>
      <c r="V2007" s="170" t="e">
        <f>IF(C2007="",NA(),MATCH($B2007&amp;$C2007,'Smelter Look-up'!$J:$J,0))</f>
        <v>#N/A</v>
      </c>
      <c r="X2007" s="171">
        <f t="shared" ca="1" si="96"/>
        <v>0</v>
      </c>
      <c r="AB2007" s="171" t="str">
        <f t="shared" si="97"/>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8"/>
        <v/>
      </c>
      <c r="T2008" s="156" t="str">
        <f ca="1">IF(B2008="","",IF(ISERROR(MATCH($J2008,SorP!$B$1:$B$5661,0)),"",INDIRECT("'SorP'!$A$"&amp;MATCH($J2008,SorP!$B$1:$B$5661,0))))</f>
        <v/>
      </c>
      <c r="U2008" s="169"/>
      <c r="V2008" s="170" t="e">
        <f>IF(C2008="",NA(),MATCH($B2008&amp;$C2008,'Smelter Look-up'!$J:$J,0))</f>
        <v>#N/A</v>
      </c>
      <c r="X2008" s="171">
        <f t="shared" ca="1" si="96"/>
        <v>0</v>
      </c>
      <c r="AB2008" s="171" t="str">
        <f t="shared" si="97"/>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8"/>
        <v/>
      </c>
      <c r="T2009" s="156" t="str">
        <f ca="1">IF(B2009="","",IF(ISERROR(MATCH($J2009,SorP!$B$1:$B$5661,0)),"",INDIRECT("'SorP'!$A$"&amp;MATCH($J2009,SorP!$B$1:$B$5661,0))))</f>
        <v/>
      </c>
      <c r="U2009" s="169"/>
      <c r="V2009" s="170" t="e">
        <f>IF(C2009="",NA(),MATCH($B2009&amp;$C2009,'Smelter Look-up'!$J:$J,0))</f>
        <v>#N/A</v>
      </c>
      <c r="X2009" s="171">
        <f t="shared" ca="1" si="96"/>
        <v>0</v>
      </c>
      <c r="AB2009" s="171" t="str">
        <f t="shared" si="97"/>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8"/>
        <v/>
      </c>
      <c r="T2010" s="156" t="str">
        <f ca="1">IF(B2010="","",IF(ISERROR(MATCH($J2010,SorP!$B$1:$B$5661,0)),"",INDIRECT("'SorP'!$A$"&amp;MATCH($J2010,SorP!$B$1:$B$5661,0))))</f>
        <v/>
      </c>
      <c r="U2010" s="169"/>
      <c r="V2010" s="170" t="e">
        <f>IF(C2010="",NA(),MATCH($B2010&amp;$C2010,'Smelter Look-up'!$J:$J,0))</f>
        <v>#N/A</v>
      </c>
      <c r="X2010" s="171">
        <f t="shared" ca="1" si="96"/>
        <v>0</v>
      </c>
      <c r="AB2010" s="171" t="str">
        <f t="shared" si="97"/>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8"/>
        <v/>
      </c>
      <c r="T2011" s="156" t="str">
        <f ca="1">IF(B2011="","",IF(ISERROR(MATCH($J2011,SorP!$B$1:$B$5661,0)),"",INDIRECT("'SorP'!$A$"&amp;MATCH($J2011,SorP!$B$1:$B$5661,0))))</f>
        <v/>
      </c>
      <c r="U2011" s="169"/>
      <c r="V2011" s="170" t="e">
        <f>IF(C2011="",NA(),MATCH($B2011&amp;$C2011,'Smelter Look-up'!$J:$J,0))</f>
        <v>#N/A</v>
      </c>
      <c r="X2011" s="171">
        <f t="shared" ca="1" si="96"/>
        <v>0</v>
      </c>
      <c r="AB2011" s="171" t="str">
        <f t="shared" si="97"/>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8"/>
        <v/>
      </c>
      <c r="T2012" s="156" t="str">
        <f ca="1">IF(B2012="","",IF(ISERROR(MATCH($J2012,SorP!$B$1:$B$5661,0)),"",INDIRECT("'SorP'!$A$"&amp;MATCH($J2012,SorP!$B$1:$B$5661,0))))</f>
        <v/>
      </c>
      <c r="U2012" s="169"/>
      <c r="V2012" s="170" t="e">
        <f>IF(C2012="",NA(),MATCH($B2012&amp;$C2012,'Smelter Look-up'!$J:$J,0))</f>
        <v>#N/A</v>
      </c>
      <c r="X2012" s="171">
        <f t="shared" ca="1" si="96"/>
        <v>0</v>
      </c>
      <c r="AB2012" s="171" t="str">
        <f t="shared" si="97"/>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8"/>
        <v/>
      </c>
      <c r="T2013" s="156" t="str">
        <f ca="1">IF(B2013="","",IF(ISERROR(MATCH($J2013,SorP!$B$1:$B$5661,0)),"",INDIRECT("'SorP'!$A$"&amp;MATCH($J2013,SorP!$B$1:$B$5661,0))))</f>
        <v/>
      </c>
      <c r="U2013" s="169"/>
      <c r="V2013" s="170" t="e">
        <f>IF(C2013="",NA(),MATCH($B2013&amp;$C2013,'Smelter Look-up'!$J:$J,0))</f>
        <v>#N/A</v>
      </c>
      <c r="X2013" s="171">
        <f t="shared" ca="1" si="96"/>
        <v>0</v>
      </c>
      <c r="AB2013" s="171" t="str">
        <f t="shared" si="97"/>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8"/>
        <v/>
      </c>
      <c r="T2014" s="156" t="str">
        <f ca="1">IF(B2014="","",IF(ISERROR(MATCH($J2014,SorP!$B$1:$B$5661,0)),"",INDIRECT("'SorP'!$A$"&amp;MATCH($J2014,SorP!$B$1:$B$5661,0))))</f>
        <v/>
      </c>
      <c r="U2014" s="169"/>
      <c r="V2014" s="170" t="e">
        <f>IF(C2014="",NA(),MATCH($B2014&amp;$C2014,'Smelter Look-up'!$J:$J,0))</f>
        <v>#N/A</v>
      </c>
      <c r="X2014" s="171">
        <f t="shared" ca="1" si="96"/>
        <v>0</v>
      </c>
      <c r="AB2014" s="171" t="str">
        <f t="shared" si="97"/>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8"/>
        <v/>
      </c>
      <c r="T2015" s="156" t="str">
        <f ca="1">IF(B2015="","",IF(ISERROR(MATCH($J2015,SorP!$B$1:$B$5661,0)),"",INDIRECT("'SorP'!$A$"&amp;MATCH($J2015,SorP!$B$1:$B$5661,0))))</f>
        <v/>
      </c>
      <c r="U2015" s="169"/>
      <c r="V2015" s="170" t="e">
        <f>IF(C2015="",NA(),MATCH($B2015&amp;$C2015,'Smelter Look-up'!$J:$J,0))</f>
        <v>#N/A</v>
      </c>
      <c r="X2015" s="171">
        <f t="shared" ca="1" si="96"/>
        <v>0</v>
      </c>
      <c r="AB2015" s="171" t="str">
        <f t="shared" si="97"/>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8"/>
        <v/>
      </c>
      <c r="T2016" s="156" t="str">
        <f ca="1">IF(B2016="","",IF(ISERROR(MATCH($J2016,SorP!$B$1:$B$5661,0)),"",INDIRECT("'SorP'!$A$"&amp;MATCH($J2016,SorP!$B$1:$B$5661,0))))</f>
        <v/>
      </c>
      <c r="U2016" s="169"/>
      <c r="V2016" s="170" t="e">
        <f>IF(C2016="",NA(),MATCH($B2016&amp;$C2016,'Smelter Look-up'!$J:$J,0))</f>
        <v>#N/A</v>
      </c>
      <c r="X2016" s="171">
        <f t="shared" ca="1" si="96"/>
        <v>0</v>
      </c>
      <c r="AB2016" s="171" t="str">
        <f t="shared" si="97"/>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8"/>
        <v/>
      </c>
      <c r="T2017" s="156" t="str">
        <f ca="1">IF(B2017="","",IF(ISERROR(MATCH($J2017,SorP!$B$1:$B$5661,0)),"",INDIRECT("'SorP'!$A$"&amp;MATCH($J2017,SorP!$B$1:$B$5661,0))))</f>
        <v/>
      </c>
      <c r="U2017" s="169"/>
      <c r="V2017" s="170" t="e">
        <f>IF(C2017="",NA(),MATCH($B2017&amp;$C2017,'Smelter Look-up'!$J:$J,0))</f>
        <v>#N/A</v>
      </c>
      <c r="X2017" s="171">
        <f t="shared" ca="1" si="96"/>
        <v>0</v>
      </c>
      <c r="AB2017" s="171" t="str">
        <f t="shared" si="97"/>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8"/>
        <v/>
      </c>
      <c r="T2018" s="156" t="str">
        <f ca="1">IF(B2018="","",IF(ISERROR(MATCH($J2018,SorP!$B$1:$B$5661,0)),"",INDIRECT("'SorP'!$A$"&amp;MATCH($J2018,SorP!$B$1:$B$5661,0))))</f>
        <v/>
      </c>
      <c r="U2018" s="169"/>
      <c r="V2018" s="170" t="e">
        <f>IF(C2018="",NA(),MATCH($B2018&amp;$C2018,'Smelter Look-up'!$J:$J,0))</f>
        <v>#N/A</v>
      </c>
      <c r="X2018" s="171">
        <f t="shared" ca="1" si="96"/>
        <v>0</v>
      </c>
      <c r="AB2018" s="171" t="str">
        <f t="shared" si="97"/>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8"/>
        <v/>
      </c>
      <c r="T2019" s="156" t="str">
        <f ca="1">IF(B2019="","",IF(ISERROR(MATCH($J2019,SorP!$B$1:$B$5661,0)),"",INDIRECT("'SorP'!$A$"&amp;MATCH($J2019,SorP!$B$1:$B$5661,0))))</f>
        <v/>
      </c>
      <c r="U2019" s="169"/>
      <c r="V2019" s="170" t="e">
        <f>IF(C2019="",NA(),MATCH($B2019&amp;$C2019,'Smelter Look-up'!$J:$J,0))</f>
        <v>#N/A</v>
      </c>
      <c r="X2019" s="171">
        <f t="shared" ca="1" si="96"/>
        <v>0</v>
      </c>
      <c r="AB2019" s="171" t="str">
        <f t="shared" si="97"/>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8"/>
        <v/>
      </c>
      <c r="T2020" s="156" t="str">
        <f ca="1">IF(B2020="","",IF(ISERROR(MATCH($J2020,SorP!$B$1:$B$5661,0)),"",INDIRECT("'SorP'!$A$"&amp;MATCH($J2020,SorP!$B$1:$B$5661,0))))</f>
        <v/>
      </c>
      <c r="U2020" s="169"/>
      <c r="V2020" s="170" t="e">
        <f>IF(C2020="",NA(),MATCH($B2020&amp;$C2020,'Smelter Look-up'!$J:$J,0))</f>
        <v>#N/A</v>
      </c>
      <c r="X2020" s="171">
        <f t="shared" ca="1" si="96"/>
        <v>0</v>
      </c>
      <c r="AB2020" s="171" t="str">
        <f t="shared" si="97"/>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8"/>
        <v/>
      </c>
      <c r="T2021" s="156" t="str">
        <f ca="1">IF(B2021="","",IF(ISERROR(MATCH($J2021,SorP!$B$1:$B$5661,0)),"",INDIRECT("'SorP'!$A$"&amp;MATCH($J2021,SorP!$B$1:$B$5661,0))))</f>
        <v/>
      </c>
      <c r="U2021" s="169"/>
      <c r="V2021" s="170" t="e">
        <f>IF(C2021="",NA(),MATCH($B2021&amp;$C2021,'Smelter Look-up'!$J:$J,0))</f>
        <v>#N/A</v>
      </c>
      <c r="X2021" s="171">
        <f t="shared" ca="1" si="96"/>
        <v>0</v>
      </c>
      <c r="AB2021" s="171" t="str">
        <f t="shared" si="97"/>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8"/>
        <v/>
      </c>
      <c r="T2022" s="156" t="str">
        <f ca="1">IF(B2022="","",IF(ISERROR(MATCH($J2022,SorP!$B$1:$B$5661,0)),"",INDIRECT("'SorP'!$A$"&amp;MATCH($J2022,SorP!$B$1:$B$5661,0))))</f>
        <v/>
      </c>
      <c r="U2022" s="169"/>
      <c r="V2022" s="170" t="e">
        <f>IF(C2022="",NA(),MATCH($B2022&amp;$C2022,'Smelter Look-up'!$J:$J,0))</f>
        <v>#N/A</v>
      </c>
      <c r="X2022" s="171">
        <f t="shared" ca="1" si="96"/>
        <v>0</v>
      </c>
      <c r="AB2022" s="171" t="str">
        <f t="shared" si="97"/>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8"/>
        <v/>
      </c>
      <c r="T2023" s="156" t="str">
        <f ca="1">IF(B2023="","",IF(ISERROR(MATCH($J2023,SorP!$B$1:$B$5661,0)),"",INDIRECT("'SorP'!$A$"&amp;MATCH($J2023,SorP!$B$1:$B$5661,0))))</f>
        <v/>
      </c>
      <c r="U2023" s="169"/>
      <c r="V2023" s="170" t="e">
        <f>IF(C2023="",NA(),MATCH($B2023&amp;$C2023,'Smelter Look-up'!$J:$J,0))</f>
        <v>#N/A</v>
      </c>
      <c r="X2023" s="171">
        <f t="shared" ca="1" si="96"/>
        <v>0</v>
      </c>
      <c r="AB2023" s="171" t="str">
        <f t="shared" si="97"/>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8"/>
        <v/>
      </c>
      <c r="T2024" s="156" t="str">
        <f ca="1">IF(B2024="","",IF(ISERROR(MATCH($J2024,SorP!$B$1:$B$5661,0)),"",INDIRECT("'SorP'!$A$"&amp;MATCH($J2024,SorP!$B$1:$B$5661,0))))</f>
        <v/>
      </c>
      <c r="U2024" s="169"/>
      <c r="V2024" s="170" t="e">
        <f>IF(C2024="",NA(),MATCH($B2024&amp;$C2024,'Smelter Look-up'!$J:$J,0))</f>
        <v>#N/A</v>
      </c>
      <c r="X2024" s="171">
        <f t="shared" ca="1" si="96"/>
        <v>0</v>
      </c>
      <c r="AB2024" s="171" t="str">
        <f t="shared" si="97"/>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8"/>
        <v/>
      </c>
      <c r="T2025" s="156" t="str">
        <f ca="1">IF(B2025="","",IF(ISERROR(MATCH($J2025,SorP!$B$1:$B$5661,0)),"",INDIRECT("'SorP'!$A$"&amp;MATCH($J2025,SorP!$B$1:$B$5661,0))))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8"/>
        <v/>
      </c>
      <c r="T2026" s="156" t="str">
        <f ca="1">IF(B2026="","",IF(ISERROR(MATCH($J2026,SorP!$B$1:$B$5661,0)),"",INDIRECT("'SorP'!$A$"&amp;MATCH($J2026,SorP!$B$1:$B$5661,0))))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8"/>
        <v/>
      </c>
      <c r="T2027" s="156" t="str">
        <f ca="1">IF(B2027="","",IF(ISERROR(MATCH($J2027,SorP!$B$1:$B$5661,0)),"",INDIRECT("'SorP'!$A$"&amp;MATCH($J2027,SorP!$B$1:$B$5661,0))))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8"/>
        <v/>
      </c>
      <c r="T2028" s="156" t="str">
        <f ca="1">IF(B2028="","",IF(ISERROR(MATCH($J2028,SorP!$B$1:$B$5661,0)),"",INDIRECT("'SorP'!$A$"&amp;MATCH($J2028,SorP!$B$1:$B$5661,0))))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8"/>
        <v/>
      </c>
      <c r="T2029" s="156" t="str">
        <f ca="1">IF(B2029="","",IF(ISERROR(MATCH($J2029,SorP!$B$1:$B$5661,0)),"",INDIRECT("'SorP'!$A$"&amp;MATCH($J2029,SorP!$B$1:$B$5661,0))))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8"/>
        <v/>
      </c>
      <c r="T2030" s="156" t="str">
        <f ca="1">IF(B2030="","",IF(ISERROR(MATCH($J2030,SorP!$B$1:$B$5661,0)),"",INDIRECT("'SorP'!$A$"&amp;MATCH($J2030,SorP!$B$1:$B$5661,0))))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8"/>
        <v/>
      </c>
      <c r="T2031" s="156" t="str">
        <f ca="1">IF(B2031="","",IF(ISERROR(MATCH($J2031,SorP!$B$1:$B$5661,0)),"",INDIRECT("'SorP'!$A$"&amp;MATCH($J2031,SorP!$B$1:$B$5661,0))))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8"/>
        <v/>
      </c>
      <c r="T2032" s="156" t="str">
        <f ca="1">IF(B2032="","",IF(ISERROR(MATCH($J2032,SorP!$B$1:$B$5661,0)),"",INDIRECT("'SorP'!$A$"&amp;MATCH($J2032,SorP!$B$1:$B$5661,0))))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8"/>
        <v/>
      </c>
      <c r="T2033" s="156" t="str">
        <f ca="1">IF(B2033="","",IF(ISERROR(MATCH($J2033,SorP!$B$1:$B$5661,0)),"",INDIRECT("'SorP'!$A$"&amp;MATCH($J2033,SorP!$B$1:$B$5661,0))))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8"/>
        <v/>
      </c>
      <c r="T2034" s="156" t="str">
        <f ca="1">IF(B2034="","",IF(ISERROR(MATCH($J2034,SorP!$B$1:$B$5661,0)),"",INDIRECT("'SorP'!$A$"&amp;MATCH($J2034,SorP!$B$1:$B$5661,0))))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8"/>
        <v/>
      </c>
      <c r="T2035" s="156" t="str">
        <f ca="1">IF(B2035="","",IF(ISERROR(MATCH($J2035,SorP!$B$1:$B$5661,0)),"",INDIRECT("'SorP'!$A$"&amp;MATCH($J2035,SorP!$B$1:$B$5661,0))))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8"/>
        <v/>
      </c>
      <c r="T2036" s="156" t="str">
        <f ca="1">IF(B2036="","",IF(ISERROR(MATCH($J2036,SorP!$B$1:$B$5661,0)),"",INDIRECT("'SorP'!$A$"&amp;MATCH($J2036,SorP!$B$1:$B$5661,0))))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8"/>
        <v/>
      </c>
      <c r="T2037" s="156" t="str">
        <f ca="1">IF(B2037="","",IF(ISERROR(MATCH($J2037,SorP!$B$1:$B$5661,0)),"",INDIRECT("'SorP'!$A$"&amp;MATCH($J2037,SorP!$B$1:$B$5661,0))))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8"/>
        <v/>
      </c>
      <c r="T2038" s="156" t="str">
        <f ca="1">IF(B2038="","",IF(ISERROR(MATCH($J2038,SorP!$B$1:$B$5661,0)),"",INDIRECT("'SorP'!$A$"&amp;MATCH($J2038,SorP!$B$1:$B$5661,0))))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IF(B2039="","",IF(ISERROR(MATCH($J2039,SorP!$B$1:$B$5661,0)),"",INDIRECT("'SorP'!$A$"&amp;MATCH($J2039,SorP!$B$1:$B$5661,0))))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IF(B2040="","",IF(ISERROR(MATCH($J2040,SorP!$B$1:$B$5661,0)),"",INDIRECT("'SorP'!$A$"&amp;MATCH($J2040,SorP!$B$1:$B$5661,0))))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IF(B2041="","",IF(ISERROR(MATCH($J2041,SorP!$B$1:$B$5661,0)),"",INDIRECT("'SorP'!$A$"&amp;MATCH($J2041,SorP!$B$1:$B$5661,0))))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ref="X2047:X2110" ca="1" si="99">IF(AND(C2047="Smelter not listed",OR(LEN(D2047)=0,LEN(E2047)=0)),1,0)</f>
        <v>0</v>
      </c>
      <c r="AB2047" s="171" t="str">
        <f t="shared" ref="AB2047:AB2110" si="100">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101">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9"/>
        <v>0</v>
      </c>
      <c r="AB2048" s="171" t="str">
        <f t="shared" si="100"/>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101"/>
        <v/>
      </c>
      <c r="T2049" s="156" t="str">
        <f ca="1">IF(B2049="","",IF(ISERROR(MATCH($J2049,SorP!$B$1:$B$5661,0)),"",INDIRECT("'SorP'!$A$"&amp;MATCH($J2049,SorP!$B$1:$B$5661,0))))</f>
        <v/>
      </c>
      <c r="U2049" s="169"/>
      <c r="V2049" s="170" t="e">
        <f>IF(C2049="",NA(),MATCH($B2049&amp;$C2049,'Smelter Look-up'!$J:$J,0))</f>
        <v>#N/A</v>
      </c>
      <c r="X2049" s="171">
        <f t="shared" ca="1" si="99"/>
        <v>0</v>
      </c>
      <c r="AB2049" s="171" t="str">
        <f t="shared" si="100"/>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101"/>
        <v/>
      </c>
      <c r="T2050" s="156" t="str">
        <f ca="1">IF(B2050="","",IF(ISERROR(MATCH($J2050,SorP!$B$1:$B$5661,0)),"",INDIRECT("'SorP'!$A$"&amp;MATCH($J2050,SorP!$B$1:$B$5661,0))))</f>
        <v/>
      </c>
      <c r="U2050" s="169"/>
      <c r="V2050" s="170" t="e">
        <f>IF(C2050="",NA(),MATCH($B2050&amp;$C2050,'Smelter Look-up'!$J:$J,0))</f>
        <v>#N/A</v>
      </c>
      <c r="X2050" s="171">
        <f t="shared" ca="1" si="99"/>
        <v>0</v>
      </c>
      <c r="AB2050" s="171" t="str">
        <f t="shared" si="100"/>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101"/>
        <v/>
      </c>
      <c r="T2051" s="156" t="str">
        <f ca="1">IF(B2051="","",IF(ISERROR(MATCH($J2051,SorP!$B$1:$B$5661,0)),"",INDIRECT("'SorP'!$A$"&amp;MATCH($J2051,SorP!$B$1:$B$5661,0))))</f>
        <v/>
      </c>
      <c r="U2051" s="169"/>
      <c r="V2051" s="170" t="e">
        <f>IF(C2051="",NA(),MATCH($B2051&amp;$C2051,'Smelter Look-up'!$J:$J,0))</f>
        <v>#N/A</v>
      </c>
      <c r="X2051" s="171">
        <f t="shared" ca="1" si="99"/>
        <v>0</v>
      </c>
      <c r="AB2051" s="171" t="str">
        <f t="shared" si="100"/>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101"/>
        <v/>
      </c>
      <c r="T2052" s="156" t="str">
        <f ca="1">IF(B2052="","",IF(ISERROR(MATCH($J2052,SorP!$B$1:$B$5661,0)),"",INDIRECT("'SorP'!$A$"&amp;MATCH($J2052,SorP!$B$1:$B$5661,0))))</f>
        <v/>
      </c>
      <c r="U2052" s="169"/>
      <c r="V2052" s="170" t="e">
        <f>IF(C2052="",NA(),MATCH($B2052&amp;$C2052,'Smelter Look-up'!$J:$J,0))</f>
        <v>#N/A</v>
      </c>
      <c r="X2052" s="171">
        <f t="shared" ca="1" si="99"/>
        <v>0</v>
      </c>
      <c r="AB2052" s="171" t="str">
        <f t="shared" si="100"/>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101"/>
        <v/>
      </c>
      <c r="T2053" s="156" t="str">
        <f ca="1">IF(B2053="","",IF(ISERROR(MATCH($J2053,SorP!$B$1:$B$5661,0)),"",INDIRECT("'SorP'!$A$"&amp;MATCH($J2053,SorP!$B$1:$B$5661,0))))</f>
        <v/>
      </c>
      <c r="U2053" s="169"/>
      <c r="V2053" s="170" t="e">
        <f>IF(C2053="",NA(),MATCH($B2053&amp;$C2053,'Smelter Look-up'!$J:$J,0))</f>
        <v>#N/A</v>
      </c>
      <c r="X2053" s="171">
        <f t="shared" ca="1" si="99"/>
        <v>0</v>
      </c>
      <c r="AB2053" s="171" t="str">
        <f t="shared" si="100"/>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101"/>
        <v/>
      </c>
      <c r="T2054" s="156" t="str">
        <f ca="1">IF(B2054="","",IF(ISERROR(MATCH($J2054,SorP!$B$1:$B$5661,0)),"",INDIRECT("'SorP'!$A$"&amp;MATCH($J2054,SorP!$B$1:$B$5661,0))))</f>
        <v/>
      </c>
      <c r="U2054" s="169"/>
      <c r="V2054" s="170" t="e">
        <f>IF(C2054="",NA(),MATCH($B2054&amp;$C2054,'Smelter Look-up'!$J:$J,0))</f>
        <v>#N/A</v>
      </c>
      <c r="X2054" s="171">
        <f t="shared" ca="1" si="99"/>
        <v>0</v>
      </c>
      <c r="AB2054" s="171" t="str">
        <f t="shared" si="100"/>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101"/>
        <v/>
      </c>
      <c r="T2055" s="156" t="str">
        <f ca="1">IF(B2055="","",IF(ISERROR(MATCH($J2055,SorP!$B$1:$B$5661,0)),"",INDIRECT("'SorP'!$A$"&amp;MATCH($J2055,SorP!$B$1:$B$5661,0))))</f>
        <v/>
      </c>
      <c r="U2055" s="169"/>
      <c r="V2055" s="170" t="e">
        <f>IF(C2055="",NA(),MATCH($B2055&amp;$C2055,'Smelter Look-up'!$J:$J,0))</f>
        <v>#N/A</v>
      </c>
      <c r="X2055" s="171">
        <f t="shared" ca="1" si="99"/>
        <v>0</v>
      </c>
      <c r="AB2055" s="171" t="str">
        <f t="shared" si="100"/>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101"/>
        <v/>
      </c>
      <c r="T2056" s="156" t="str">
        <f ca="1">IF(B2056="","",IF(ISERROR(MATCH($J2056,SorP!$B$1:$B$5661,0)),"",INDIRECT("'SorP'!$A$"&amp;MATCH($J2056,SorP!$B$1:$B$5661,0))))</f>
        <v/>
      </c>
      <c r="U2056" s="169"/>
      <c r="V2056" s="170" t="e">
        <f>IF(C2056="",NA(),MATCH($B2056&amp;$C2056,'Smelter Look-up'!$J:$J,0))</f>
        <v>#N/A</v>
      </c>
      <c r="X2056" s="171">
        <f t="shared" ca="1" si="99"/>
        <v>0</v>
      </c>
      <c r="AB2056" s="171" t="str">
        <f t="shared" si="100"/>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101"/>
        <v/>
      </c>
      <c r="T2057" s="156" t="str">
        <f ca="1">IF(B2057="","",IF(ISERROR(MATCH($J2057,SorP!$B$1:$B$5661,0)),"",INDIRECT("'SorP'!$A$"&amp;MATCH($J2057,SorP!$B$1:$B$5661,0))))</f>
        <v/>
      </c>
      <c r="U2057" s="169"/>
      <c r="V2057" s="170" t="e">
        <f>IF(C2057="",NA(),MATCH($B2057&amp;$C2057,'Smelter Look-up'!$J:$J,0))</f>
        <v>#N/A</v>
      </c>
      <c r="X2057" s="171">
        <f t="shared" ca="1" si="99"/>
        <v>0</v>
      </c>
      <c r="AB2057" s="171" t="str">
        <f t="shared" si="100"/>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101"/>
        <v/>
      </c>
      <c r="T2058" s="156" t="str">
        <f ca="1">IF(B2058="","",IF(ISERROR(MATCH($J2058,SorP!$B$1:$B$5661,0)),"",INDIRECT("'SorP'!$A$"&amp;MATCH($J2058,SorP!$B$1:$B$5661,0))))</f>
        <v/>
      </c>
      <c r="U2058" s="169"/>
      <c r="V2058" s="170" t="e">
        <f>IF(C2058="",NA(),MATCH($B2058&amp;$C2058,'Smelter Look-up'!$J:$J,0))</f>
        <v>#N/A</v>
      </c>
      <c r="X2058" s="171">
        <f t="shared" ca="1" si="99"/>
        <v>0</v>
      </c>
      <c r="AB2058" s="171" t="str">
        <f t="shared" si="100"/>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101"/>
        <v/>
      </c>
      <c r="T2059" s="156" t="str">
        <f ca="1">IF(B2059="","",IF(ISERROR(MATCH($J2059,SorP!$B$1:$B$5661,0)),"",INDIRECT("'SorP'!$A$"&amp;MATCH($J2059,SorP!$B$1:$B$5661,0))))</f>
        <v/>
      </c>
      <c r="U2059" s="169"/>
      <c r="V2059" s="170" t="e">
        <f>IF(C2059="",NA(),MATCH($B2059&amp;$C2059,'Smelter Look-up'!$J:$J,0))</f>
        <v>#N/A</v>
      </c>
      <c r="X2059" s="171">
        <f t="shared" ca="1" si="99"/>
        <v>0</v>
      </c>
      <c r="AB2059" s="171" t="str">
        <f t="shared" si="100"/>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101"/>
        <v/>
      </c>
      <c r="T2060" s="156" t="str">
        <f ca="1">IF(B2060="","",IF(ISERROR(MATCH($J2060,SorP!$B$1:$B$5661,0)),"",INDIRECT("'SorP'!$A$"&amp;MATCH($J2060,SorP!$B$1:$B$5661,0))))</f>
        <v/>
      </c>
      <c r="U2060" s="169"/>
      <c r="V2060" s="170" t="e">
        <f>IF(C2060="",NA(),MATCH($B2060&amp;$C2060,'Smelter Look-up'!$J:$J,0))</f>
        <v>#N/A</v>
      </c>
      <c r="X2060" s="171">
        <f t="shared" ca="1" si="99"/>
        <v>0</v>
      </c>
      <c r="AB2060" s="171" t="str">
        <f t="shared" si="100"/>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101"/>
        <v/>
      </c>
      <c r="T2061" s="156" t="str">
        <f ca="1">IF(B2061="","",IF(ISERROR(MATCH($J2061,SorP!$B$1:$B$5661,0)),"",INDIRECT("'SorP'!$A$"&amp;MATCH($J2061,SorP!$B$1:$B$5661,0))))</f>
        <v/>
      </c>
      <c r="U2061" s="169"/>
      <c r="V2061" s="170" t="e">
        <f>IF(C2061="",NA(),MATCH($B2061&amp;$C2061,'Smelter Look-up'!$J:$J,0))</f>
        <v>#N/A</v>
      </c>
      <c r="X2061" s="171">
        <f t="shared" ca="1" si="99"/>
        <v>0</v>
      </c>
      <c r="AB2061" s="171" t="str">
        <f t="shared" si="100"/>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101"/>
        <v/>
      </c>
      <c r="T2062" s="156" t="str">
        <f ca="1">IF(B2062="","",IF(ISERROR(MATCH($J2062,SorP!$B$1:$B$5661,0)),"",INDIRECT("'SorP'!$A$"&amp;MATCH($J2062,SorP!$B$1:$B$5661,0))))</f>
        <v/>
      </c>
      <c r="U2062" s="169"/>
      <c r="V2062" s="170" t="e">
        <f>IF(C2062="",NA(),MATCH($B2062&amp;$C2062,'Smelter Look-up'!$J:$J,0))</f>
        <v>#N/A</v>
      </c>
      <c r="X2062" s="171">
        <f t="shared" ca="1" si="99"/>
        <v>0</v>
      </c>
      <c r="AB2062" s="171" t="str">
        <f t="shared" si="100"/>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101"/>
        <v/>
      </c>
      <c r="T2063" s="156" t="str">
        <f ca="1">IF(B2063="","",IF(ISERROR(MATCH($J2063,SorP!$B$1:$B$5661,0)),"",INDIRECT("'SorP'!$A$"&amp;MATCH($J2063,SorP!$B$1:$B$5661,0))))</f>
        <v/>
      </c>
      <c r="U2063" s="169"/>
      <c r="V2063" s="170" t="e">
        <f>IF(C2063="",NA(),MATCH($B2063&amp;$C2063,'Smelter Look-up'!$J:$J,0))</f>
        <v>#N/A</v>
      </c>
      <c r="X2063" s="171">
        <f t="shared" ca="1" si="99"/>
        <v>0</v>
      </c>
      <c r="AB2063" s="171" t="str">
        <f t="shared" si="100"/>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101"/>
        <v/>
      </c>
      <c r="T2064" s="156" t="str">
        <f ca="1">IF(B2064="","",IF(ISERROR(MATCH($J2064,SorP!$B$1:$B$5661,0)),"",INDIRECT("'SorP'!$A$"&amp;MATCH($J2064,SorP!$B$1:$B$5661,0))))</f>
        <v/>
      </c>
      <c r="U2064" s="169"/>
      <c r="V2064" s="170" t="e">
        <f>IF(C2064="",NA(),MATCH($B2064&amp;$C2064,'Smelter Look-up'!$J:$J,0))</f>
        <v>#N/A</v>
      </c>
      <c r="X2064" s="171">
        <f t="shared" ca="1" si="99"/>
        <v>0</v>
      </c>
      <c r="AB2064" s="171" t="str">
        <f t="shared" si="100"/>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101"/>
        <v/>
      </c>
      <c r="T2065" s="156" t="str">
        <f ca="1">IF(B2065="","",IF(ISERROR(MATCH($J2065,SorP!$B$1:$B$5661,0)),"",INDIRECT("'SorP'!$A$"&amp;MATCH($J2065,SorP!$B$1:$B$5661,0))))</f>
        <v/>
      </c>
      <c r="U2065" s="169"/>
      <c r="V2065" s="170" t="e">
        <f>IF(C2065="",NA(),MATCH($B2065&amp;$C2065,'Smelter Look-up'!$J:$J,0))</f>
        <v>#N/A</v>
      </c>
      <c r="X2065" s="171">
        <f t="shared" ca="1" si="99"/>
        <v>0</v>
      </c>
      <c r="AB2065" s="171" t="str">
        <f t="shared" si="100"/>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101"/>
        <v/>
      </c>
      <c r="T2066" s="156" t="str">
        <f ca="1">IF(B2066="","",IF(ISERROR(MATCH($J2066,SorP!$B$1:$B$5661,0)),"",INDIRECT("'SorP'!$A$"&amp;MATCH($J2066,SorP!$B$1:$B$5661,0))))</f>
        <v/>
      </c>
      <c r="U2066" s="169"/>
      <c r="V2066" s="170" t="e">
        <f>IF(C2066="",NA(),MATCH($B2066&amp;$C2066,'Smelter Look-up'!$J:$J,0))</f>
        <v>#N/A</v>
      </c>
      <c r="X2066" s="171">
        <f t="shared" ca="1" si="99"/>
        <v>0</v>
      </c>
      <c r="AB2066" s="171" t="str">
        <f t="shared" si="100"/>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101"/>
        <v/>
      </c>
      <c r="T2067" s="156" t="str">
        <f ca="1">IF(B2067="","",IF(ISERROR(MATCH($J2067,SorP!$B$1:$B$5661,0)),"",INDIRECT("'SorP'!$A$"&amp;MATCH($J2067,SorP!$B$1:$B$5661,0))))</f>
        <v/>
      </c>
      <c r="U2067" s="169"/>
      <c r="V2067" s="170" t="e">
        <f>IF(C2067="",NA(),MATCH($B2067&amp;$C2067,'Smelter Look-up'!$J:$J,0))</f>
        <v>#N/A</v>
      </c>
      <c r="X2067" s="171">
        <f t="shared" ca="1" si="99"/>
        <v>0</v>
      </c>
      <c r="AB2067" s="171" t="str">
        <f t="shared" si="100"/>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101"/>
        <v/>
      </c>
      <c r="T2068" s="156" t="str">
        <f ca="1">IF(B2068="","",IF(ISERROR(MATCH($J2068,SorP!$B$1:$B$5661,0)),"",INDIRECT("'SorP'!$A$"&amp;MATCH($J2068,SorP!$B$1:$B$5661,0))))</f>
        <v/>
      </c>
      <c r="U2068" s="169"/>
      <c r="V2068" s="170" t="e">
        <f>IF(C2068="",NA(),MATCH($B2068&amp;$C2068,'Smelter Look-up'!$J:$J,0))</f>
        <v>#N/A</v>
      </c>
      <c r="X2068" s="171">
        <f t="shared" ca="1" si="99"/>
        <v>0</v>
      </c>
      <c r="AB2068" s="171" t="str">
        <f t="shared" si="100"/>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101"/>
        <v/>
      </c>
      <c r="T2069" s="156" t="str">
        <f ca="1">IF(B2069="","",IF(ISERROR(MATCH($J2069,SorP!$B$1:$B$5661,0)),"",INDIRECT("'SorP'!$A$"&amp;MATCH($J2069,SorP!$B$1:$B$5661,0))))</f>
        <v/>
      </c>
      <c r="U2069" s="169"/>
      <c r="V2069" s="170" t="e">
        <f>IF(C2069="",NA(),MATCH($B2069&amp;$C2069,'Smelter Look-up'!$J:$J,0))</f>
        <v>#N/A</v>
      </c>
      <c r="X2069" s="171">
        <f t="shared" ca="1" si="99"/>
        <v>0</v>
      </c>
      <c r="AB2069" s="171" t="str">
        <f t="shared" si="100"/>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101"/>
        <v/>
      </c>
      <c r="T2070" s="156" t="str">
        <f ca="1">IF(B2070="","",IF(ISERROR(MATCH($J2070,SorP!$B$1:$B$5661,0)),"",INDIRECT("'SorP'!$A$"&amp;MATCH($J2070,SorP!$B$1:$B$5661,0))))</f>
        <v/>
      </c>
      <c r="U2070" s="169"/>
      <c r="V2070" s="170" t="e">
        <f>IF(C2070="",NA(),MATCH($B2070&amp;$C2070,'Smelter Look-up'!$J:$J,0))</f>
        <v>#N/A</v>
      </c>
      <c r="X2070" s="171">
        <f t="shared" ca="1" si="99"/>
        <v>0</v>
      </c>
      <c r="AB2070" s="171" t="str">
        <f t="shared" si="100"/>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101"/>
        <v/>
      </c>
      <c r="T2071" s="156" t="str">
        <f ca="1">IF(B2071="","",IF(ISERROR(MATCH($J2071,SorP!$B$1:$B$5661,0)),"",INDIRECT("'SorP'!$A$"&amp;MATCH($J2071,SorP!$B$1:$B$5661,0))))</f>
        <v/>
      </c>
      <c r="U2071" s="169"/>
      <c r="V2071" s="170" t="e">
        <f>IF(C2071="",NA(),MATCH($B2071&amp;$C2071,'Smelter Look-up'!$J:$J,0))</f>
        <v>#N/A</v>
      </c>
      <c r="X2071" s="171">
        <f t="shared" ca="1" si="99"/>
        <v>0</v>
      </c>
      <c r="AB2071" s="171" t="str">
        <f t="shared" si="100"/>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101"/>
        <v/>
      </c>
      <c r="T2072" s="156" t="str">
        <f ca="1">IF(B2072="","",IF(ISERROR(MATCH($J2072,SorP!$B$1:$B$5661,0)),"",INDIRECT("'SorP'!$A$"&amp;MATCH($J2072,SorP!$B$1:$B$5661,0))))</f>
        <v/>
      </c>
      <c r="U2072" s="169"/>
      <c r="V2072" s="170" t="e">
        <f>IF(C2072="",NA(),MATCH($B2072&amp;$C2072,'Smelter Look-up'!$J:$J,0))</f>
        <v>#N/A</v>
      </c>
      <c r="X2072" s="171">
        <f t="shared" ca="1" si="99"/>
        <v>0</v>
      </c>
      <c r="AB2072" s="171" t="str">
        <f t="shared" si="100"/>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101"/>
        <v/>
      </c>
      <c r="T2073" s="156" t="str">
        <f ca="1">IF(B2073="","",IF(ISERROR(MATCH($J2073,SorP!$B$1:$B$5661,0)),"",INDIRECT("'SorP'!$A$"&amp;MATCH($J2073,SorP!$B$1:$B$5661,0))))</f>
        <v/>
      </c>
      <c r="U2073" s="169"/>
      <c r="V2073" s="170" t="e">
        <f>IF(C2073="",NA(),MATCH($B2073&amp;$C2073,'Smelter Look-up'!$J:$J,0))</f>
        <v>#N/A</v>
      </c>
      <c r="X2073" s="171">
        <f t="shared" ca="1" si="99"/>
        <v>0</v>
      </c>
      <c r="AB2073" s="171" t="str">
        <f t="shared" si="100"/>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101"/>
        <v/>
      </c>
      <c r="T2074" s="156" t="str">
        <f ca="1">IF(B2074="","",IF(ISERROR(MATCH($J2074,SorP!$B$1:$B$5661,0)),"",INDIRECT("'SorP'!$A$"&amp;MATCH($J2074,SorP!$B$1:$B$5661,0))))</f>
        <v/>
      </c>
      <c r="U2074" s="169"/>
      <c r="V2074" s="170" t="e">
        <f>IF(C2074="",NA(),MATCH($B2074&amp;$C2074,'Smelter Look-up'!$J:$J,0))</f>
        <v>#N/A</v>
      </c>
      <c r="X2074" s="171">
        <f t="shared" ca="1" si="99"/>
        <v>0</v>
      </c>
      <c r="AB2074" s="171" t="str">
        <f t="shared" si="100"/>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101"/>
        <v/>
      </c>
      <c r="T2075" s="156" t="str">
        <f ca="1">IF(B2075="","",IF(ISERROR(MATCH($J2075,SorP!$B$1:$B$5661,0)),"",INDIRECT("'SorP'!$A$"&amp;MATCH($J2075,SorP!$B$1:$B$5661,0))))</f>
        <v/>
      </c>
      <c r="U2075" s="169"/>
      <c r="V2075" s="170" t="e">
        <f>IF(C2075="",NA(),MATCH($B2075&amp;$C2075,'Smelter Look-up'!$J:$J,0))</f>
        <v>#N/A</v>
      </c>
      <c r="X2075" s="171">
        <f t="shared" ca="1" si="99"/>
        <v>0</v>
      </c>
      <c r="AB2075" s="171" t="str">
        <f t="shared" si="100"/>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101"/>
        <v/>
      </c>
      <c r="T2076" s="156" t="str">
        <f ca="1">IF(B2076="","",IF(ISERROR(MATCH($J2076,SorP!$B$1:$B$5661,0)),"",INDIRECT("'SorP'!$A$"&amp;MATCH($J2076,SorP!$B$1:$B$5661,0))))</f>
        <v/>
      </c>
      <c r="U2076" s="169"/>
      <c r="V2076" s="170" t="e">
        <f>IF(C2076="",NA(),MATCH($B2076&amp;$C2076,'Smelter Look-up'!$J:$J,0))</f>
        <v>#N/A</v>
      </c>
      <c r="X2076" s="171">
        <f t="shared" ca="1" si="99"/>
        <v>0</v>
      </c>
      <c r="AB2076" s="171" t="str">
        <f t="shared" si="100"/>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101"/>
        <v/>
      </c>
      <c r="T2077" s="156" t="str">
        <f ca="1">IF(B2077="","",IF(ISERROR(MATCH($J2077,SorP!$B$1:$B$5661,0)),"",INDIRECT("'SorP'!$A$"&amp;MATCH($J2077,SorP!$B$1:$B$5661,0))))</f>
        <v/>
      </c>
      <c r="U2077" s="169"/>
      <c r="V2077" s="170" t="e">
        <f>IF(C2077="",NA(),MATCH($B2077&amp;$C2077,'Smelter Look-up'!$J:$J,0))</f>
        <v>#N/A</v>
      </c>
      <c r="X2077" s="171">
        <f t="shared" ca="1" si="99"/>
        <v>0</v>
      </c>
      <c r="AB2077" s="171" t="str">
        <f t="shared" si="100"/>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101"/>
        <v/>
      </c>
      <c r="T2078" s="156" t="str">
        <f ca="1">IF(B2078="","",IF(ISERROR(MATCH($J2078,SorP!$B$1:$B$5661,0)),"",INDIRECT("'SorP'!$A$"&amp;MATCH($J2078,SorP!$B$1:$B$5661,0))))</f>
        <v/>
      </c>
      <c r="U2078" s="169"/>
      <c r="V2078" s="170" t="e">
        <f>IF(C2078="",NA(),MATCH($B2078&amp;$C2078,'Smelter Look-up'!$J:$J,0))</f>
        <v>#N/A</v>
      </c>
      <c r="X2078" s="171">
        <f t="shared" ca="1" si="99"/>
        <v>0</v>
      </c>
      <c r="AB2078" s="171" t="str">
        <f t="shared" si="100"/>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101"/>
        <v/>
      </c>
      <c r="T2079" s="156" t="str">
        <f ca="1">IF(B2079="","",IF(ISERROR(MATCH($J2079,SorP!$B$1:$B$5661,0)),"",INDIRECT("'SorP'!$A$"&amp;MATCH($J2079,SorP!$B$1:$B$5661,0))))</f>
        <v/>
      </c>
      <c r="U2079" s="169"/>
      <c r="V2079" s="170" t="e">
        <f>IF(C2079="",NA(),MATCH($B2079&amp;$C2079,'Smelter Look-up'!$J:$J,0))</f>
        <v>#N/A</v>
      </c>
      <c r="X2079" s="171">
        <f t="shared" ca="1" si="99"/>
        <v>0</v>
      </c>
      <c r="AB2079" s="171" t="str">
        <f t="shared" si="100"/>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101"/>
        <v/>
      </c>
      <c r="T2080" s="156" t="str">
        <f ca="1">IF(B2080="","",IF(ISERROR(MATCH($J2080,SorP!$B$1:$B$5661,0)),"",INDIRECT("'SorP'!$A$"&amp;MATCH($J2080,SorP!$B$1:$B$5661,0))))</f>
        <v/>
      </c>
      <c r="U2080" s="169"/>
      <c r="V2080" s="170" t="e">
        <f>IF(C2080="",NA(),MATCH($B2080&amp;$C2080,'Smelter Look-up'!$J:$J,0))</f>
        <v>#N/A</v>
      </c>
      <c r="X2080" s="171">
        <f t="shared" ca="1" si="99"/>
        <v>0</v>
      </c>
      <c r="AB2080" s="171" t="str">
        <f t="shared" si="100"/>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101"/>
        <v/>
      </c>
      <c r="T2081" s="156" t="str">
        <f ca="1">IF(B2081="","",IF(ISERROR(MATCH($J2081,SorP!$B$1:$B$5661,0)),"",INDIRECT("'SorP'!$A$"&amp;MATCH($J2081,SorP!$B$1:$B$5661,0))))</f>
        <v/>
      </c>
      <c r="U2081" s="169"/>
      <c r="V2081" s="170" t="e">
        <f>IF(C2081="",NA(),MATCH($B2081&amp;$C2081,'Smelter Look-up'!$J:$J,0))</f>
        <v>#N/A</v>
      </c>
      <c r="X2081" s="171">
        <f t="shared" ca="1" si="99"/>
        <v>0</v>
      </c>
      <c r="AB2081" s="171" t="str">
        <f t="shared" si="100"/>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101"/>
        <v/>
      </c>
      <c r="T2082" s="156" t="str">
        <f ca="1">IF(B2082="","",IF(ISERROR(MATCH($J2082,SorP!$B$1:$B$5661,0)),"",INDIRECT("'SorP'!$A$"&amp;MATCH($J2082,SorP!$B$1:$B$5661,0))))</f>
        <v/>
      </c>
      <c r="U2082" s="169"/>
      <c r="V2082" s="170" t="e">
        <f>IF(C2082="",NA(),MATCH($B2082&amp;$C2082,'Smelter Look-up'!$J:$J,0))</f>
        <v>#N/A</v>
      </c>
      <c r="X2082" s="171">
        <f t="shared" ca="1" si="99"/>
        <v>0</v>
      </c>
      <c r="AB2082" s="171" t="str">
        <f t="shared" si="100"/>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101"/>
        <v/>
      </c>
      <c r="T2083" s="156" t="str">
        <f ca="1">IF(B2083="","",IF(ISERROR(MATCH($J2083,SorP!$B$1:$B$5661,0)),"",INDIRECT("'SorP'!$A$"&amp;MATCH($J2083,SorP!$B$1:$B$5661,0))))</f>
        <v/>
      </c>
      <c r="U2083" s="169"/>
      <c r="V2083" s="170" t="e">
        <f>IF(C2083="",NA(),MATCH($B2083&amp;$C2083,'Smelter Look-up'!$J:$J,0))</f>
        <v>#N/A</v>
      </c>
      <c r="X2083" s="171">
        <f t="shared" ca="1" si="99"/>
        <v>0</v>
      </c>
      <c r="AB2083" s="171" t="str">
        <f t="shared" si="100"/>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101"/>
        <v/>
      </c>
      <c r="T2084" s="156" t="str">
        <f ca="1">IF(B2084="","",IF(ISERROR(MATCH($J2084,SorP!$B$1:$B$5661,0)),"",INDIRECT("'SorP'!$A$"&amp;MATCH($J2084,SorP!$B$1:$B$5661,0))))</f>
        <v/>
      </c>
      <c r="U2084" s="169"/>
      <c r="V2084" s="170" t="e">
        <f>IF(C2084="",NA(),MATCH($B2084&amp;$C2084,'Smelter Look-up'!$J:$J,0))</f>
        <v>#N/A</v>
      </c>
      <c r="X2084" s="171">
        <f t="shared" ca="1" si="99"/>
        <v>0</v>
      </c>
      <c r="AB2084" s="171" t="str">
        <f t="shared" si="100"/>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101"/>
        <v/>
      </c>
      <c r="T2085" s="156" t="str">
        <f ca="1">IF(B2085="","",IF(ISERROR(MATCH($J2085,SorP!$B$1:$B$5661,0)),"",INDIRECT("'SorP'!$A$"&amp;MATCH($J2085,SorP!$B$1:$B$5661,0))))</f>
        <v/>
      </c>
      <c r="U2085" s="169"/>
      <c r="V2085" s="170" t="e">
        <f>IF(C2085="",NA(),MATCH($B2085&amp;$C2085,'Smelter Look-up'!$J:$J,0))</f>
        <v>#N/A</v>
      </c>
      <c r="X2085" s="171">
        <f t="shared" ca="1" si="99"/>
        <v>0</v>
      </c>
      <c r="AB2085" s="171" t="str">
        <f t="shared" si="100"/>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101"/>
        <v/>
      </c>
      <c r="T2086" s="156" t="str">
        <f ca="1">IF(B2086="","",IF(ISERROR(MATCH($J2086,SorP!$B$1:$B$5661,0)),"",INDIRECT("'SorP'!$A$"&amp;MATCH($J2086,SorP!$B$1:$B$5661,0))))</f>
        <v/>
      </c>
      <c r="U2086" s="169"/>
      <c r="V2086" s="170" t="e">
        <f>IF(C2086="",NA(),MATCH($B2086&amp;$C2086,'Smelter Look-up'!$J:$J,0))</f>
        <v>#N/A</v>
      </c>
      <c r="X2086" s="171">
        <f t="shared" ca="1" si="99"/>
        <v>0</v>
      </c>
      <c r="AB2086" s="171" t="str">
        <f t="shared" si="100"/>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101"/>
        <v/>
      </c>
      <c r="T2087" s="156" t="str">
        <f ca="1">IF(B2087="","",IF(ISERROR(MATCH($J2087,SorP!$B$1:$B$5661,0)),"",INDIRECT("'SorP'!$A$"&amp;MATCH($J2087,SorP!$B$1:$B$5661,0))))</f>
        <v/>
      </c>
      <c r="U2087" s="169"/>
      <c r="V2087" s="170" t="e">
        <f>IF(C2087="",NA(),MATCH($B2087&amp;$C2087,'Smelter Look-up'!$J:$J,0))</f>
        <v>#N/A</v>
      </c>
      <c r="X2087" s="171">
        <f t="shared" ca="1" si="99"/>
        <v>0</v>
      </c>
      <c r="AB2087" s="171" t="str">
        <f t="shared" si="100"/>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101"/>
        <v/>
      </c>
      <c r="T2088" s="156" t="str">
        <f ca="1">IF(B2088="","",IF(ISERROR(MATCH($J2088,SorP!$B$1:$B$5661,0)),"",INDIRECT("'SorP'!$A$"&amp;MATCH($J2088,SorP!$B$1:$B$5661,0))))</f>
        <v/>
      </c>
      <c r="U2088" s="169"/>
      <c r="V2088" s="170" t="e">
        <f>IF(C2088="",NA(),MATCH($B2088&amp;$C2088,'Smelter Look-up'!$J:$J,0))</f>
        <v>#N/A</v>
      </c>
      <c r="X2088" s="171">
        <f t="shared" ca="1" si="99"/>
        <v>0</v>
      </c>
      <c r="AB2088" s="171" t="str">
        <f t="shared" si="100"/>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101"/>
        <v/>
      </c>
      <c r="T2089" s="156" t="str">
        <f ca="1">IF(B2089="","",IF(ISERROR(MATCH($J2089,SorP!$B$1:$B$5661,0)),"",INDIRECT("'SorP'!$A$"&amp;MATCH($J2089,SorP!$B$1:$B$5661,0))))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101"/>
        <v/>
      </c>
      <c r="T2090" s="156" t="str">
        <f ca="1">IF(B2090="","",IF(ISERROR(MATCH($J2090,SorP!$B$1:$B$5661,0)),"",INDIRECT("'SorP'!$A$"&amp;MATCH($J2090,SorP!$B$1:$B$5661,0))))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101"/>
        <v/>
      </c>
      <c r="T2091" s="156" t="str">
        <f ca="1">IF(B2091="","",IF(ISERROR(MATCH($J2091,SorP!$B$1:$B$5661,0)),"",INDIRECT("'SorP'!$A$"&amp;MATCH($J2091,SorP!$B$1:$B$5661,0))))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101"/>
        <v/>
      </c>
      <c r="T2092" s="156" t="str">
        <f ca="1">IF(B2092="","",IF(ISERROR(MATCH($J2092,SorP!$B$1:$B$5661,0)),"",INDIRECT("'SorP'!$A$"&amp;MATCH($J2092,SorP!$B$1:$B$5661,0))))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101"/>
        <v/>
      </c>
      <c r="T2093" s="156" t="str">
        <f ca="1">IF(B2093="","",IF(ISERROR(MATCH($J2093,SorP!$B$1:$B$5661,0)),"",INDIRECT("'SorP'!$A$"&amp;MATCH($J2093,SorP!$B$1:$B$5661,0))))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101"/>
        <v/>
      </c>
      <c r="T2094" s="156" t="str">
        <f ca="1">IF(B2094="","",IF(ISERROR(MATCH($J2094,SorP!$B$1:$B$5661,0)),"",INDIRECT("'SorP'!$A$"&amp;MATCH($J2094,SorP!$B$1:$B$5661,0))))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101"/>
        <v/>
      </c>
      <c r="T2095" s="156" t="str">
        <f ca="1">IF(B2095="","",IF(ISERROR(MATCH($J2095,SorP!$B$1:$B$5661,0)),"",INDIRECT("'SorP'!$A$"&amp;MATCH($J2095,SorP!$B$1:$B$5661,0))))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1"/>
        <v/>
      </c>
      <c r="T2096" s="156" t="str">
        <f ca="1">IF(B2096="","",IF(ISERROR(MATCH($J2096,SorP!$B$1:$B$5661,0)),"",INDIRECT("'SorP'!$A$"&amp;MATCH($J2096,SorP!$B$1:$B$5661,0))))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1"/>
        <v/>
      </c>
      <c r="T2097" s="156" t="str">
        <f ca="1">IF(B2097="","",IF(ISERROR(MATCH($J2097,SorP!$B$1:$B$5661,0)),"",INDIRECT("'SorP'!$A$"&amp;MATCH($J2097,SorP!$B$1:$B$5661,0))))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1"/>
        <v/>
      </c>
      <c r="T2098" s="156" t="str">
        <f ca="1">IF(B2098="","",IF(ISERROR(MATCH($J2098,SorP!$B$1:$B$5661,0)),"",INDIRECT("'SorP'!$A$"&amp;MATCH($J2098,SorP!$B$1:$B$5661,0))))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1"/>
        <v/>
      </c>
      <c r="T2099" s="156" t="str">
        <f ca="1">IF(B2099="","",IF(ISERROR(MATCH($J2099,SorP!$B$1:$B$5661,0)),"",INDIRECT("'SorP'!$A$"&amp;MATCH($J2099,SorP!$B$1:$B$5661,0))))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1"/>
        <v/>
      </c>
      <c r="T2100" s="156" t="str">
        <f ca="1">IF(B2100="","",IF(ISERROR(MATCH($J2100,SorP!$B$1:$B$5661,0)),"",INDIRECT("'SorP'!$A$"&amp;MATCH($J2100,SorP!$B$1:$B$5661,0))))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1"/>
        <v/>
      </c>
      <c r="T2101" s="156" t="str">
        <f ca="1">IF(B2101="","",IF(ISERROR(MATCH($J2101,SorP!$B$1:$B$5661,0)),"",INDIRECT("'SorP'!$A$"&amp;MATCH($J2101,SorP!$B$1:$B$5661,0))))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1"/>
        <v/>
      </c>
      <c r="T2102" s="156" t="str">
        <f ca="1">IF(B2102="","",IF(ISERROR(MATCH($J2102,SorP!$B$1:$B$5661,0)),"",INDIRECT("'SorP'!$A$"&amp;MATCH($J2102,SorP!$B$1:$B$5661,0))))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IF(B2103="","",IF(ISERROR(MATCH($J2103,SorP!$B$1:$B$5661,0)),"",INDIRECT("'SorP'!$A$"&amp;MATCH($J2103,SorP!$B$1:$B$5661,0))))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IF(B2104="","",IF(ISERROR(MATCH($J2104,SorP!$B$1:$B$5661,0)),"",INDIRECT("'SorP'!$A$"&amp;MATCH($J2104,SorP!$B$1:$B$5661,0))))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IF(B2105="","",IF(ISERROR(MATCH($J2105,SorP!$B$1:$B$5661,0)),"",INDIRECT("'SorP'!$A$"&amp;MATCH($J2105,SorP!$B$1:$B$5661,0))))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ref="X2111:X2174" ca="1" si="102">IF(AND(C2111="Smelter not listed",OR(LEN(D2111)=0,LEN(E2111)=0)),1,0)</f>
        <v>0</v>
      </c>
      <c r="AB2111" s="171" t="str">
        <f t="shared" ref="AB2111:AB2174" si="103">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4">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102"/>
        <v>0</v>
      </c>
      <c r="AB2112" s="171" t="str">
        <f t="shared" si="103"/>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4"/>
        <v/>
      </c>
      <c r="T2113" s="156" t="str">
        <f ca="1">IF(B2113="","",IF(ISERROR(MATCH($J2113,SorP!$B$1:$B$5661,0)),"",INDIRECT("'SorP'!$A$"&amp;MATCH($J2113,SorP!$B$1:$B$5661,0))))</f>
        <v/>
      </c>
      <c r="U2113" s="169"/>
      <c r="V2113" s="170" t="e">
        <f>IF(C2113="",NA(),MATCH($B2113&amp;$C2113,'Smelter Look-up'!$J:$J,0))</f>
        <v>#N/A</v>
      </c>
      <c r="X2113" s="171">
        <f t="shared" ca="1" si="102"/>
        <v>0</v>
      </c>
      <c r="AB2113" s="171" t="str">
        <f t="shared" si="103"/>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4"/>
        <v/>
      </c>
      <c r="T2114" s="156" t="str">
        <f ca="1">IF(B2114="","",IF(ISERROR(MATCH($J2114,SorP!$B$1:$B$5661,0)),"",INDIRECT("'SorP'!$A$"&amp;MATCH($J2114,SorP!$B$1:$B$5661,0))))</f>
        <v/>
      </c>
      <c r="U2114" s="169"/>
      <c r="V2114" s="170" t="e">
        <f>IF(C2114="",NA(),MATCH($B2114&amp;$C2114,'Smelter Look-up'!$J:$J,0))</f>
        <v>#N/A</v>
      </c>
      <c r="X2114" s="171">
        <f t="shared" ca="1" si="102"/>
        <v>0</v>
      </c>
      <c r="AB2114" s="171" t="str">
        <f t="shared" si="103"/>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4"/>
        <v/>
      </c>
      <c r="T2115" s="156" t="str">
        <f ca="1">IF(B2115="","",IF(ISERROR(MATCH($J2115,SorP!$B$1:$B$5661,0)),"",INDIRECT("'SorP'!$A$"&amp;MATCH($J2115,SorP!$B$1:$B$5661,0))))</f>
        <v/>
      </c>
      <c r="U2115" s="169"/>
      <c r="V2115" s="170" t="e">
        <f>IF(C2115="",NA(),MATCH($B2115&amp;$C2115,'Smelter Look-up'!$J:$J,0))</f>
        <v>#N/A</v>
      </c>
      <c r="X2115" s="171">
        <f t="shared" ca="1" si="102"/>
        <v>0</v>
      </c>
      <c r="AB2115" s="171" t="str">
        <f t="shared" si="103"/>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4"/>
        <v/>
      </c>
      <c r="T2116" s="156" t="str">
        <f ca="1">IF(B2116="","",IF(ISERROR(MATCH($J2116,SorP!$B$1:$B$5661,0)),"",INDIRECT("'SorP'!$A$"&amp;MATCH($J2116,SorP!$B$1:$B$5661,0))))</f>
        <v/>
      </c>
      <c r="U2116" s="169"/>
      <c r="V2116" s="170" t="e">
        <f>IF(C2116="",NA(),MATCH($B2116&amp;$C2116,'Smelter Look-up'!$J:$J,0))</f>
        <v>#N/A</v>
      </c>
      <c r="X2116" s="171">
        <f t="shared" ca="1" si="102"/>
        <v>0</v>
      </c>
      <c r="AB2116" s="171" t="str">
        <f t="shared" si="103"/>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4"/>
        <v/>
      </c>
      <c r="T2117" s="156" t="str">
        <f ca="1">IF(B2117="","",IF(ISERROR(MATCH($J2117,SorP!$B$1:$B$5661,0)),"",INDIRECT("'SorP'!$A$"&amp;MATCH($J2117,SorP!$B$1:$B$5661,0))))</f>
        <v/>
      </c>
      <c r="U2117" s="169"/>
      <c r="V2117" s="170" t="e">
        <f>IF(C2117="",NA(),MATCH($B2117&amp;$C2117,'Smelter Look-up'!$J:$J,0))</f>
        <v>#N/A</v>
      </c>
      <c r="X2117" s="171">
        <f t="shared" ca="1" si="102"/>
        <v>0</v>
      </c>
      <c r="AB2117" s="171" t="str">
        <f t="shared" si="103"/>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4"/>
        <v/>
      </c>
      <c r="T2118" s="156" t="str">
        <f ca="1">IF(B2118="","",IF(ISERROR(MATCH($J2118,SorP!$B$1:$B$5661,0)),"",INDIRECT("'SorP'!$A$"&amp;MATCH($J2118,SorP!$B$1:$B$5661,0))))</f>
        <v/>
      </c>
      <c r="U2118" s="169"/>
      <c r="V2118" s="170" t="e">
        <f>IF(C2118="",NA(),MATCH($B2118&amp;$C2118,'Smelter Look-up'!$J:$J,0))</f>
        <v>#N/A</v>
      </c>
      <c r="X2118" s="171">
        <f t="shared" ca="1" si="102"/>
        <v>0</v>
      </c>
      <c r="AB2118" s="171" t="str">
        <f t="shared" si="103"/>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4"/>
        <v/>
      </c>
      <c r="T2119" s="156" t="str">
        <f ca="1">IF(B2119="","",IF(ISERROR(MATCH($J2119,SorP!$B$1:$B$5661,0)),"",INDIRECT("'SorP'!$A$"&amp;MATCH($J2119,SorP!$B$1:$B$5661,0))))</f>
        <v/>
      </c>
      <c r="U2119" s="169"/>
      <c r="V2119" s="170" t="e">
        <f>IF(C2119="",NA(),MATCH($B2119&amp;$C2119,'Smelter Look-up'!$J:$J,0))</f>
        <v>#N/A</v>
      </c>
      <c r="X2119" s="171">
        <f t="shared" ca="1" si="102"/>
        <v>0</v>
      </c>
      <c r="AB2119" s="171" t="str">
        <f t="shared" si="103"/>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4"/>
        <v/>
      </c>
      <c r="T2120" s="156" t="str">
        <f ca="1">IF(B2120="","",IF(ISERROR(MATCH($J2120,SorP!$B$1:$B$5661,0)),"",INDIRECT("'SorP'!$A$"&amp;MATCH($J2120,SorP!$B$1:$B$5661,0))))</f>
        <v/>
      </c>
      <c r="U2120" s="169"/>
      <c r="V2120" s="170" t="e">
        <f>IF(C2120="",NA(),MATCH($B2120&amp;$C2120,'Smelter Look-up'!$J:$J,0))</f>
        <v>#N/A</v>
      </c>
      <c r="X2120" s="171">
        <f t="shared" ca="1" si="102"/>
        <v>0</v>
      </c>
      <c r="AB2120" s="171" t="str">
        <f t="shared" si="103"/>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4"/>
        <v/>
      </c>
      <c r="T2121" s="156" t="str">
        <f ca="1">IF(B2121="","",IF(ISERROR(MATCH($J2121,SorP!$B$1:$B$5661,0)),"",INDIRECT("'SorP'!$A$"&amp;MATCH($J2121,SorP!$B$1:$B$5661,0))))</f>
        <v/>
      </c>
      <c r="U2121" s="169"/>
      <c r="V2121" s="170" t="e">
        <f>IF(C2121="",NA(),MATCH($B2121&amp;$C2121,'Smelter Look-up'!$J:$J,0))</f>
        <v>#N/A</v>
      </c>
      <c r="X2121" s="171">
        <f t="shared" ca="1" si="102"/>
        <v>0</v>
      </c>
      <c r="AB2121" s="171" t="str">
        <f t="shared" si="103"/>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4"/>
        <v/>
      </c>
      <c r="T2122" s="156" t="str">
        <f ca="1">IF(B2122="","",IF(ISERROR(MATCH($J2122,SorP!$B$1:$B$5661,0)),"",INDIRECT("'SorP'!$A$"&amp;MATCH($J2122,SorP!$B$1:$B$5661,0))))</f>
        <v/>
      </c>
      <c r="U2122" s="169"/>
      <c r="V2122" s="170" t="e">
        <f>IF(C2122="",NA(),MATCH($B2122&amp;$C2122,'Smelter Look-up'!$J:$J,0))</f>
        <v>#N/A</v>
      </c>
      <c r="X2122" s="171">
        <f t="shared" ca="1" si="102"/>
        <v>0</v>
      </c>
      <c r="AB2122" s="171" t="str">
        <f t="shared" si="103"/>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4"/>
        <v/>
      </c>
      <c r="T2123" s="156" t="str">
        <f ca="1">IF(B2123="","",IF(ISERROR(MATCH($J2123,SorP!$B$1:$B$5661,0)),"",INDIRECT("'SorP'!$A$"&amp;MATCH($J2123,SorP!$B$1:$B$5661,0))))</f>
        <v/>
      </c>
      <c r="U2123" s="169"/>
      <c r="V2123" s="170" t="e">
        <f>IF(C2123="",NA(),MATCH($B2123&amp;$C2123,'Smelter Look-up'!$J:$J,0))</f>
        <v>#N/A</v>
      </c>
      <c r="X2123" s="171">
        <f t="shared" ca="1" si="102"/>
        <v>0</v>
      </c>
      <c r="AB2123" s="171" t="str">
        <f t="shared" si="103"/>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4"/>
        <v/>
      </c>
      <c r="T2124" s="156" t="str">
        <f ca="1">IF(B2124="","",IF(ISERROR(MATCH($J2124,SorP!$B$1:$B$5661,0)),"",INDIRECT("'SorP'!$A$"&amp;MATCH($J2124,SorP!$B$1:$B$5661,0))))</f>
        <v/>
      </c>
      <c r="U2124" s="169"/>
      <c r="V2124" s="170" t="e">
        <f>IF(C2124="",NA(),MATCH($B2124&amp;$C2124,'Smelter Look-up'!$J:$J,0))</f>
        <v>#N/A</v>
      </c>
      <c r="X2124" s="171">
        <f t="shared" ca="1" si="102"/>
        <v>0</v>
      </c>
      <c r="AB2124" s="171" t="str">
        <f t="shared" si="103"/>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4"/>
        <v/>
      </c>
      <c r="T2125" s="156" t="str">
        <f ca="1">IF(B2125="","",IF(ISERROR(MATCH($J2125,SorP!$B$1:$B$5661,0)),"",INDIRECT("'SorP'!$A$"&amp;MATCH($J2125,SorP!$B$1:$B$5661,0))))</f>
        <v/>
      </c>
      <c r="U2125" s="169"/>
      <c r="V2125" s="170" t="e">
        <f>IF(C2125="",NA(),MATCH($B2125&amp;$C2125,'Smelter Look-up'!$J:$J,0))</f>
        <v>#N/A</v>
      </c>
      <c r="X2125" s="171">
        <f t="shared" ca="1" si="102"/>
        <v>0</v>
      </c>
      <c r="AB2125" s="171" t="str">
        <f t="shared" si="103"/>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4"/>
        <v/>
      </c>
      <c r="T2126" s="156" t="str">
        <f ca="1">IF(B2126="","",IF(ISERROR(MATCH($J2126,SorP!$B$1:$B$5661,0)),"",INDIRECT("'SorP'!$A$"&amp;MATCH($J2126,SorP!$B$1:$B$5661,0))))</f>
        <v/>
      </c>
      <c r="U2126" s="169"/>
      <c r="V2126" s="170" t="e">
        <f>IF(C2126="",NA(),MATCH($B2126&amp;$C2126,'Smelter Look-up'!$J:$J,0))</f>
        <v>#N/A</v>
      </c>
      <c r="X2126" s="171">
        <f t="shared" ca="1" si="102"/>
        <v>0</v>
      </c>
      <c r="AB2126" s="171" t="str">
        <f t="shared" si="103"/>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4"/>
        <v/>
      </c>
      <c r="T2127" s="156" t="str">
        <f ca="1">IF(B2127="","",IF(ISERROR(MATCH($J2127,SorP!$B$1:$B$5661,0)),"",INDIRECT("'SorP'!$A$"&amp;MATCH($J2127,SorP!$B$1:$B$5661,0))))</f>
        <v/>
      </c>
      <c r="U2127" s="169"/>
      <c r="V2127" s="170" t="e">
        <f>IF(C2127="",NA(),MATCH($B2127&amp;$C2127,'Smelter Look-up'!$J:$J,0))</f>
        <v>#N/A</v>
      </c>
      <c r="X2127" s="171">
        <f t="shared" ca="1" si="102"/>
        <v>0</v>
      </c>
      <c r="AB2127" s="171" t="str">
        <f t="shared" si="103"/>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4"/>
        <v/>
      </c>
      <c r="T2128" s="156" t="str">
        <f ca="1">IF(B2128="","",IF(ISERROR(MATCH($J2128,SorP!$B$1:$B$5661,0)),"",INDIRECT("'SorP'!$A$"&amp;MATCH($J2128,SorP!$B$1:$B$5661,0))))</f>
        <v/>
      </c>
      <c r="U2128" s="169"/>
      <c r="V2128" s="170" t="e">
        <f>IF(C2128="",NA(),MATCH($B2128&amp;$C2128,'Smelter Look-up'!$J:$J,0))</f>
        <v>#N/A</v>
      </c>
      <c r="X2128" s="171">
        <f t="shared" ca="1" si="102"/>
        <v>0</v>
      </c>
      <c r="AB2128" s="171" t="str">
        <f t="shared" si="103"/>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4"/>
        <v/>
      </c>
      <c r="T2129" s="156" t="str">
        <f ca="1">IF(B2129="","",IF(ISERROR(MATCH($J2129,SorP!$B$1:$B$5661,0)),"",INDIRECT("'SorP'!$A$"&amp;MATCH($J2129,SorP!$B$1:$B$5661,0))))</f>
        <v/>
      </c>
      <c r="U2129" s="169"/>
      <c r="V2129" s="170" t="e">
        <f>IF(C2129="",NA(),MATCH($B2129&amp;$C2129,'Smelter Look-up'!$J:$J,0))</f>
        <v>#N/A</v>
      </c>
      <c r="X2129" s="171">
        <f t="shared" ca="1" si="102"/>
        <v>0</v>
      </c>
      <c r="AB2129" s="171" t="str">
        <f t="shared" si="103"/>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4"/>
        <v/>
      </c>
      <c r="T2130" s="156" t="str">
        <f ca="1">IF(B2130="","",IF(ISERROR(MATCH($J2130,SorP!$B$1:$B$5661,0)),"",INDIRECT("'SorP'!$A$"&amp;MATCH($J2130,SorP!$B$1:$B$5661,0))))</f>
        <v/>
      </c>
      <c r="U2130" s="169"/>
      <c r="V2130" s="170" t="e">
        <f>IF(C2130="",NA(),MATCH($B2130&amp;$C2130,'Smelter Look-up'!$J:$J,0))</f>
        <v>#N/A</v>
      </c>
      <c r="X2130" s="171">
        <f t="shared" ca="1" si="102"/>
        <v>0</v>
      </c>
      <c r="AB2130" s="171" t="str">
        <f t="shared" si="103"/>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4"/>
        <v/>
      </c>
      <c r="T2131" s="156" t="str">
        <f ca="1">IF(B2131="","",IF(ISERROR(MATCH($J2131,SorP!$B$1:$B$5661,0)),"",INDIRECT("'SorP'!$A$"&amp;MATCH($J2131,SorP!$B$1:$B$5661,0))))</f>
        <v/>
      </c>
      <c r="U2131" s="169"/>
      <c r="V2131" s="170" t="e">
        <f>IF(C2131="",NA(),MATCH($B2131&amp;$C2131,'Smelter Look-up'!$J:$J,0))</f>
        <v>#N/A</v>
      </c>
      <c r="X2131" s="171">
        <f t="shared" ca="1" si="102"/>
        <v>0</v>
      </c>
      <c r="AB2131" s="171" t="str">
        <f t="shared" si="103"/>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4"/>
        <v/>
      </c>
      <c r="T2132" s="156" t="str">
        <f ca="1">IF(B2132="","",IF(ISERROR(MATCH($J2132,SorP!$B$1:$B$5661,0)),"",INDIRECT("'SorP'!$A$"&amp;MATCH($J2132,SorP!$B$1:$B$5661,0))))</f>
        <v/>
      </c>
      <c r="U2132" s="169"/>
      <c r="V2132" s="170" t="e">
        <f>IF(C2132="",NA(),MATCH($B2132&amp;$C2132,'Smelter Look-up'!$J:$J,0))</f>
        <v>#N/A</v>
      </c>
      <c r="X2132" s="171">
        <f t="shared" ca="1" si="102"/>
        <v>0</v>
      </c>
      <c r="AB2132" s="171" t="str">
        <f t="shared" si="103"/>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4"/>
        <v/>
      </c>
      <c r="T2133" s="156" t="str">
        <f ca="1">IF(B2133="","",IF(ISERROR(MATCH($J2133,SorP!$B$1:$B$5661,0)),"",INDIRECT("'SorP'!$A$"&amp;MATCH($J2133,SorP!$B$1:$B$5661,0))))</f>
        <v/>
      </c>
      <c r="U2133" s="169"/>
      <c r="V2133" s="170" t="e">
        <f>IF(C2133="",NA(),MATCH($B2133&amp;$C2133,'Smelter Look-up'!$J:$J,0))</f>
        <v>#N/A</v>
      </c>
      <c r="X2133" s="171">
        <f t="shared" ca="1" si="102"/>
        <v>0</v>
      </c>
      <c r="AB2133" s="171" t="str">
        <f t="shared" si="103"/>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4"/>
        <v/>
      </c>
      <c r="T2134" s="156" t="str">
        <f ca="1">IF(B2134="","",IF(ISERROR(MATCH($J2134,SorP!$B$1:$B$5661,0)),"",INDIRECT("'SorP'!$A$"&amp;MATCH($J2134,SorP!$B$1:$B$5661,0))))</f>
        <v/>
      </c>
      <c r="U2134" s="169"/>
      <c r="V2134" s="170" t="e">
        <f>IF(C2134="",NA(),MATCH($B2134&amp;$C2134,'Smelter Look-up'!$J:$J,0))</f>
        <v>#N/A</v>
      </c>
      <c r="X2134" s="171">
        <f t="shared" ca="1" si="102"/>
        <v>0</v>
      </c>
      <c r="AB2134" s="171" t="str">
        <f t="shared" si="103"/>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4"/>
        <v/>
      </c>
      <c r="T2135" s="156" t="str">
        <f ca="1">IF(B2135="","",IF(ISERROR(MATCH($J2135,SorP!$B$1:$B$5661,0)),"",INDIRECT("'SorP'!$A$"&amp;MATCH($J2135,SorP!$B$1:$B$5661,0))))</f>
        <v/>
      </c>
      <c r="U2135" s="169"/>
      <c r="V2135" s="170" t="e">
        <f>IF(C2135="",NA(),MATCH($B2135&amp;$C2135,'Smelter Look-up'!$J:$J,0))</f>
        <v>#N/A</v>
      </c>
      <c r="X2135" s="171">
        <f t="shared" ca="1" si="102"/>
        <v>0</v>
      </c>
      <c r="AB2135" s="171" t="str">
        <f t="shared" si="103"/>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4"/>
        <v/>
      </c>
      <c r="T2136" s="156" t="str">
        <f ca="1">IF(B2136="","",IF(ISERROR(MATCH($J2136,SorP!$B$1:$B$5661,0)),"",INDIRECT("'SorP'!$A$"&amp;MATCH($J2136,SorP!$B$1:$B$5661,0))))</f>
        <v/>
      </c>
      <c r="U2136" s="169"/>
      <c r="V2136" s="170" t="e">
        <f>IF(C2136="",NA(),MATCH($B2136&amp;$C2136,'Smelter Look-up'!$J:$J,0))</f>
        <v>#N/A</v>
      </c>
      <c r="X2136" s="171">
        <f t="shared" ca="1" si="102"/>
        <v>0</v>
      </c>
      <c r="AB2136" s="171" t="str">
        <f t="shared" si="103"/>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4"/>
        <v/>
      </c>
      <c r="T2137" s="156" t="str">
        <f ca="1">IF(B2137="","",IF(ISERROR(MATCH($J2137,SorP!$B$1:$B$5661,0)),"",INDIRECT("'SorP'!$A$"&amp;MATCH($J2137,SorP!$B$1:$B$5661,0))))</f>
        <v/>
      </c>
      <c r="U2137" s="169"/>
      <c r="V2137" s="170" t="e">
        <f>IF(C2137="",NA(),MATCH($B2137&amp;$C2137,'Smelter Look-up'!$J:$J,0))</f>
        <v>#N/A</v>
      </c>
      <c r="X2137" s="171">
        <f t="shared" ca="1" si="102"/>
        <v>0</v>
      </c>
      <c r="AB2137" s="171" t="str">
        <f t="shared" si="103"/>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4"/>
        <v/>
      </c>
      <c r="T2138" s="156" t="str">
        <f ca="1">IF(B2138="","",IF(ISERROR(MATCH($J2138,SorP!$B$1:$B$5661,0)),"",INDIRECT("'SorP'!$A$"&amp;MATCH($J2138,SorP!$B$1:$B$5661,0))))</f>
        <v/>
      </c>
      <c r="U2138" s="169"/>
      <c r="V2138" s="170" t="e">
        <f>IF(C2138="",NA(),MATCH($B2138&amp;$C2138,'Smelter Look-up'!$J:$J,0))</f>
        <v>#N/A</v>
      </c>
      <c r="X2138" s="171">
        <f t="shared" ca="1" si="102"/>
        <v>0</v>
      </c>
      <c r="AB2138" s="171" t="str">
        <f t="shared" si="103"/>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4"/>
        <v/>
      </c>
      <c r="T2139" s="156" t="str">
        <f ca="1">IF(B2139="","",IF(ISERROR(MATCH($J2139,SorP!$B$1:$B$5661,0)),"",INDIRECT("'SorP'!$A$"&amp;MATCH($J2139,SorP!$B$1:$B$5661,0))))</f>
        <v/>
      </c>
      <c r="U2139" s="169"/>
      <c r="V2139" s="170" t="e">
        <f>IF(C2139="",NA(),MATCH($B2139&amp;$C2139,'Smelter Look-up'!$J:$J,0))</f>
        <v>#N/A</v>
      </c>
      <c r="X2139" s="171">
        <f t="shared" ca="1" si="102"/>
        <v>0</v>
      </c>
      <c r="AB2139" s="171" t="str">
        <f t="shared" si="103"/>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4"/>
        <v/>
      </c>
      <c r="T2140" s="156" t="str">
        <f ca="1">IF(B2140="","",IF(ISERROR(MATCH($J2140,SorP!$B$1:$B$5661,0)),"",INDIRECT("'SorP'!$A$"&amp;MATCH($J2140,SorP!$B$1:$B$5661,0))))</f>
        <v/>
      </c>
      <c r="U2140" s="169"/>
      <c r="V2140" s="170" t="e">
        <f>IF(C2140="",NA(),MATCH($B2140&amp;$C2140,'Smelter Look-up'!$J:$J,0))</f>
        <v>#N/A</v>
      </c>
      <c r="X2140" s="171">
        <f t="shared" ca="1" si="102"/>
        <v>0</v>
      </c>
      <c r="AB2140" s="171" t="str">
        <f t="shared" si="103"/>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4"/>
        <v/>
      </c>
      <c r="T2141" s="156" t="str">
        <f ca="1">IF(B2141="","",IF(ISERROR(MATCH($J2141,SorP!$B$1:$B$5661,0)),"",INDIRECT("'SorP'!$A$"&amp;MATCH($J2141,SorP!$B$1:$B$5661,0))))</f>
        <v/>
      </c>
      <c r="U2141" s="169"/>
      <c r="V2141" s="170" t="e">
        <f>IF(C2141="",NA(),MATCH($B2141&amp;$C2141,'Smelter Look-up'!$J:$J,0))</f>
        <v>#N/A</v>
      </c>
      <c r="X2141" s="171">
        <f t="shared" ca="1" si="102"/>
        <v>0</v>
      </c>
      <c r="AB2141" s="171" t="str">
        <f t="shared" si="103"/>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4"/>
        <v/>
      </c>
      <c r="T2142" s="156" t="str">
        <f ca="1">IF(B2142="","",IF(ISERROR(MATCH($J2142,SorP!$B$1:$B$5661,0)),"",INDIRECT("'SorP'!$A$"&amp;MATCH($J2142,SorP!$B$1:$B$5661,0))))</f>
        <v/>
      </c>
      <c r="U2142" s="169"/>
      <c r="V2142" s="170" t="e">
        <f>IF(C2142="",NA(),MATCH($B2142&amp;$C2142,'Smelter Look-up'!$J:$J,0))</f>
        <v>#N/A</v>
      </c>
      <c r="X2142" s="171">
        <f t="shared" ca="1" si="102"/>
        <v>0</v>
      </c>
      <c r="AB2142" s="171" t="str">
        <f t="shared" si="103"/>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4"/>
        <v/>
      </c>
      <c r="T2143" s="156" t="str">
        <f ca="1">IF(B2143="","",IF(ISERROR(MATCH($J2143,SorP!$B$1:$B$5661,0)),"",INDIRECT("'SorP'!$A$"&amp;MATCH($J2143,SorP!$B$1:$B$5661,0))))</f>
        <v/>
      </c>
      <c r="U2143" s="169"/>
      <c r="V2143" s="170" t="e">
        <f>IF(C2143="",NA(),MATCH($B2143&amp;$C2143,'Smelter Look-up'!$J:$J,0))</f>
        <v>#N/A</v>
      </c>
      <c r="X2143" s="171">
        <f t="shared" ca="1" si="102"/>
        <v>0</v>
      </c>
      <c r="AB2143" s="171" t="str">
        <f t="shared" si="103"/>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4"/>
        <v/>
      </c>
      <c r="T2144" s="156" t="str">
        <f ca="1">IF(B2144="","",IF(ISERROR(MATCH($J2144,SorP!$B$1:$B$5661,0)),"",INDIRECT("'SorP'!$A$"&amp;MATCH($J2144,SorP!$B$1:$B$5661,0))))</f>
        <v/>
      </c>
      <c r="U2144" s="169"/>
      <c r="V2144" s="170" t="e">
        <f>IF(C2144="",NA(),MATCH($B2144&amp;$C2144,'Smelter Look-up'!$J:$J,0))</f>
        <v>#N/A</v>
      </c>
      <c r="X2144" s="171">
        <f t="shared" ca="1" si="102"/>
        <v>0</v>
      </c>
      <c r="AB2144" s="171" t="str">
        <f t="shared" si="103"/>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4"/>
        <v/>
      </c>
      <c r="T2145" s="156" t="str">
        <f ca="1">IF(B2145="","",IF(ISERROR(MATCH($J2145,SorP!$B$1:$B$5661,0)),"",INDIRECT("'SorP'!$A$"&amp;MATCH($J2145,SorP!$B$1:$B$5661,0))))</f>
        <v/>
      </c>
      <c r="U2145" s="169"/>
      <c r="V2145" s="170" t="e">
        <f>IF(C2145="",NA(),MATCH($B2145&amp;$C2145,'Smelter Look-up'!$J:$J,0))</f>
        <v>#N/A</v>
      </c>
      <c r="X2145" s="171">
        <f t="shared" ca="1" si="102"/>
        <v>0</v>
      </c>
      <c r="AB2145" s="171" t="str">
        <f t="shared" si="103"/>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4"/>
        <v/>
      </c>
      <c r="T2146" s="156" t="str">
        <f ca="1">IF(B2146="","",IF(ISERROR(MATCH($J2146,SorP!$B$1:$B$5661,0)),"",INDIRECT("'SorP'!$A$"&amp;MATCH($J2146,SorP!$B$1:$B$5661,0))))</f>
        <v/>
      </c>
      <c r="U2146" s="169"/>
      <c r="V2146" s="170" t="e">
        <f>IF(C2146="",NA(),MATCH($B2146&amp;$C2146,'Smelter Look-up'!$J:$J,0))</f>
        <v>#N/A</v>
      </c>
      <c r="X2146" s="171">
        <f t="shared" ca="1" si="102"/>
        <v>0</v>
      </c>
      <c r="AB2146" s="171" t="str">
        <f t="shared" si="103"/>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4"/>
        <v/>
      </c>
      <c r="T2147" s="156" t="str">
        <f ca="1">IF(B2147="","",IF(ISERROR(MATCH($J2147,SorP!$B$1:$B$5661,0)),"",INDIRECT("'SorP'!$A$"&amp;MATCH($J2147,SorP!$B$1:$B$5661,0))))</f>
        <v/>
      </c>
      <c r="U2147" s="169"/>
      <c r="V2147" s="170" t="e">
        <f>IF(C2147="",NA(),MATCH($B2147&amp;$C2147,'Smelter Look-up'!$J:$J,0))</f>
        <v>#N/A</v>
      </c>
      <c r="X2147" s="171">
        <f t="shared" ca="1" si="102"/>
        <v>0</v>
      </c>
      <c r="AB2147" s="171" t="str">
        <f t="shared" si="103"/>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4"/>
        <v/>
      </c>
      <c r="T2148" s="156" t="str">
        <f ca="1">IF(B2148="","",IF(ISERROR(MATCH($J2148,SorP!$B$1:$B$5661,0)),"",INDIRECT("'SorP'!$A$"&amp;MATCH($J2148,SorP!$B$1:$B$5661,0))))</f>
        <v/>
      </c>
      <c r="U2148" s="169"/>
      <c r="V2148" s="170" t="e">
        <f>IF(C2148="",NA(),MATCH($B2148&amp;$C2148,'Smelter Look-up'!$J:$J,0))</f>
        <v>#N/A</v>
      </c>
      <c r="X2148" s="171">
        <f t="shared" ca="1" si="102"/>
        <v>0</v>
      </c>
      <c r="AB2148" s="171" t="str">
        <f t="shared" si="103"/>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4"/>
        <v/>
      </c>
      <c r="T2149" s="156" t="str">
        <f ca="1">IF(B2149="","",IF(ISERROR(MATCH($J2149,SorP!$B$1:$B$5661,0)),"",INDIRECT("'SorP'!$A$"&amp;MATCH($J2149,SorP!$B$1:$B$5661,0))))</f>
        <v/>
      </c>
      <c r="U2149" s="169"/>
      <c r="V2149" s="170" t="e">
        <f>IF(C2149="",NA(),MATCH($B2149&amp;$C2149,'Smelter Look-up'!$J:$J,0))</f>
        <v>#N/A</v>
      </c>
      <c r="X2149" s="171">
        <f t="shared" ca="1" si="102"/>
        <v>0</v>
      </c>
      <c r="AB2149" s="171" t="str">
        <f t="shared" si="103"/>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4"/>
        <v/>
      </c>
      <c r="T2150" s="156" t="str">
        <f ca="1">IF(B2150="","",IF(ISERROR(MATCH($J2150,SorP!$B$1:$B$5661,0)),"",INDIRECT("'SorP'!$A$"&amp;MATCH($J2150,SorP!$B$1:$B$5661,0))))</f>
        <v/>
      </c>
      <c r="U2150" s="169"/>
      <c r="V2150" s="170" t="e">
        <f>IF(C2150="",NA(),MATCH($B2150&amp;$C2150,'Smelter Look-up'!$J:$J,0))</f>
        <v>#N/A</v>
      </c>
      <c r="X2150" s="171">
        <f t="shared" ca="1" si="102"/>
        <v>0</v>
      </c>
      <c r="AB2150" s="171" t="str">
        <f t="shared" si="103"/>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4"/>
        <v/>
      </c>
      <c r="T2151" s="156" t="str">
        <f ca="1">IF(B2151="","",IF(ISERROR(MATCH($J2151,SorP!$B$1:$B$5661,0)),"",INDIRECT("'SorP'!$A$"&amp;MATCH($J2151,SorP!$B$1:$B$5661,0))))</f>
        <v/>
      </c>
      <c r="U2151" s="169"/>
      <c r="V2151" s="170" t="e">
        <f>IF(C2151="",NA(),MATCH($B2151&amp;$C2151,'Smelter Look-up'!$J:$J,0))</f>
        <v>#N/A</v>
      </c>
      <c r="X2151" s="171">
        <f t="shared" ca="1" si="102"/>
        <v>0</v>
      </c>
      <c r="AB2151" s="171" t="str">
        <f t="shared" si="103"/>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4"/>
        <v/>
      </c>
      <c r="T2152" s="156" t="str">
        <f ca="1">IF(B2152="","",IF(ISERROR(MATCH($J2152,SorP!$B$1:$B$5661,0)),"",INDIRECT("'SorP'!$A$"&amp;MATCH($J2152,SorP!$B$1:$B$5661,0))))</f>
        <v/>
      </c>
      <c r="U2152" s="169"/>
      <c r="V2152" s="170" t="e">
        <f>IF(C2152="",NA(),MATCH($B2152&amp;$C2152,'Smelter Look-up'!$J:$J,0))</f>
        <v>#N/A</v>
      </c>
      <c r="X2152" s="171">
        <f t="shared" ca="1" si="102"/>
        <v>0</v>
      </c>
      <c r="AB2152" s="171" t="str">
        <f t="shared" si="103"/>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4"/>
        <v/>
      </c>
      <c r="T2153" s="156" t="str">
        <f ca="1">IF(B2153="","",IF(ISERROR(MATCH($J2153,SorP!$B$1:$B$5661,0)),"",INDIRECT("'SorP'!$A$"&amp;MATCH($J2153,SorP!$B$1:$B$5661,0))))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4"/>
        <v/>
      </c>
      <c r="T2154" s="156" t="str">
        <f ca="1">IF(B2154="","",IF(ISERROR(MATCH($J2154,SorP!$B$1:$B$5661,0)),"",INDIRECT("'SorP'!$A$"&amp;MATCH($J2154,SorP!$B$1:$B$5661,0))))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4"/>
        <v/>
      </c>
      <c r="T2155" s="156" t="str">
        <f ca="1">IF(B2155="","",IF(ISERROR(MATCH($J2155,SorP!$B$1:$B$5661,0)),"",INDIRECT("'SorP'!$A$"&amp;MATCH($J2155,SorP!$B$1:$B$5661,0))))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4"/>
        <v/>
      </c>
      <c r="T2156" s="156" t="str">
        <f ca="1">IF(B2156="","",IF(ISERROR(MATCH($J2156,SorP!$B$1:$B$5661,0)),"",INDIRECT("'SorP'!$A$"&amp;MATCH($J2156,SorP!$B$1:$B$5661,0))))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4"/>
        <v/>
      </c>
      <c r="T2157" s="156" t="str">
        <f ca="1">IF(B2157="","",IF(ISERROR(MATCH($J2157,SorP!$B$1:$B$5661,0)),"",INDIRECT("'SorP'!$A$"&amp;MATCH($J2157,SorP!$B$1:$B$5661,0))))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4"/>
        <v/>
      </c>
      <c r="T2158" s="156" t="str">
        <f ca="1">IF(B2158="","",IF(ISERROR(MATCH($J2158,SorP!$B$1:$B$5661,0)),"",INDIRECT("'SorP'!$A$"&amp;MATCH($J2158,SorP!$B$1:$B$5661,0))))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4"/>
        <v/>
      </c>
      <c r="T2159" s="156" t="str">
        <f ca="1">IF(B2159="","",IF(ISERROR(MATCH($J2159,SorP!$B$1:$B$5661,0)),"",INDIRECT("'SorP'!$A$"&amp;MATCH($J2159,SorP!$B$1:$B$5661,0))))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4"/>
        <v/>
      </c>
      <c r="T2160" s="156" t="str">
        <f ca="1">IF(B2160="","",IF(ISERROR(MATCH($J2160,SorP!$B$1:$B$5661,0)),"",INDIRECT("'SorP'!$A$"&amp;MATCH($J2160,SorP!$B$1:$B$5661,0))))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4"/>
        <v/>
      </c>
      <c r="T2161" s="156" t="str">
        <f ca="1">IF(B2161="","",IF(ISERROR(MATCH($J2161,SorP!$B$1:$B$5661,0)),"",INDIRECT("'SorP'!$A$"&amp;MATCH($J2161,SorP!$B$1:$B$5661,0))))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4"/>
        <v/>
      </c>
      <c r="T2162" s="156" t="str">
        <f ca="1">IF(B2162="","",IF(ISERROR(MATCH($J2162,SorP!$B$1:$B$5661,0)),"",INDIRECT("'SorP'!$A$"&amp;MATCH($J2162,SorP!$B$1:$B$5661,0))))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4"/>
        <v/>
      </c>
      <c r="T2163" s="156" t="str">
        <f ca="1">IF(B2163="","",IF(ISERROR(MATCH($J2163,SorP!$B$1:$B$5661,0)),"",INDIRECT("'SorP'!$A$"&amp;MATCH($J2163,SorP!$B$1:$B$5661,0))))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4"/>
        <v/>
      </c>
      <c r="T2164" s="156" t="str">
        <f ca="1">IF(B2164="","",IF(ISERROR(MATCH($J2164,SorP!$B$1:$B$5661,0)),"",INDIRECT("'SorP'!$A$"&amp;MATCH($J2164,SorP!$B$1:$B$5661,0))))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4"/>
        <v/>
      </c>
      <c r="T2165" s="156" t="str">
        <f ca="1">IF(B2165="","",IF(ISERROR(MATCH($J2165,SorP!$B$1:$B$5661,0)),"",INDIRECT("'SorP'!$A$"&amp;MATCH($J2165,SorP!$B$1:$B$5661,0))))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4"/>
        <v/>
      </c>
      <c r="T2166" s="156" t="str">
        <f ca="1">IF(B2166="","",IF(ISERROR(MATCH($J2166,SorP!$B$1:$B$5661,0)),"",INDIRECT("'SorP'!$A$"&amp;MATCH($J2166,SorP!$B$1:$B$5661,0))))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IF(B2167="","",IF(ISERROR(MATCH($J2167,SorP!$B$1:$B$5661,0)),"",INDIRECT("'SorP'!$A$"&amp;MATCH($J2167,SorP!$B$1:$B$5661,0))))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IF(B2168="","",IF(ISERROR(MATCH($J2168,SorP!$B$1:$B$5661,0)),"",INDIRECT("'SorP'!$A$"&amp;MATCH($J2168,SorP!$B$1:$B$5661,0))))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IF(B2169="","",IF(ISERROR(MATCH($J2169,SorP!$B$1:$B$5661,0)),"",INDIRECT("'SorP'!$A$"&amp;MATCH($J2169,SorP!$B$1:$B$5661,0))))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ref="X2175:X2238" ca="1" si="105">IF(AND(C2175="Smelter not listed",OR(LEN(D2175)=0,LEN(E2175)=0)),1,0)</f>
        <v>0</v>
      </c>
      <c r="AB2175" s="171" t="str">
        <f t="shared" ref="AB2175:AB2238" si="106">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7">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5"/>
        <v>0</v>
      </c>
      <c r="AB2176" s="171" t="str">
        <f t="shared" si="106"/>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7"/>
        <v/>
      </c>
      <c r="T2177" s="156" t="str">
        <f ca="1">IF(B2177="","",IF(ISERROR(MATCH($J2177,SorP!$B$1:$B$5661,0)),"",INDIRECT("'SorP'!$A$"&amp;MATCH($J2177,SorP!$B$1:$B$5661,0))))</f>
        <v/>
      </c>
      <c r="U2177" s="169"/>
      <c r="V2177" s="170" t="e">
        <f>IF(C2177="",NA(),MATCH($B2177&amp;$C2177,'Smelter Look-up'!$J:$J,0))</f>
        <v>#N/A</v>
      </c>
      <c r="X2177" s="171">
        <f t="shared" ca="1" si="105"/>
        <v>0</v>
      </c>
      <c r="AB2177" s="171" t="str">
        <f t="shared" si="106"/>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7"/>
        <v/>
      </c>
      <c r="T2178" s="156" t="str">
        <f ca="1">IF(B2178="","",IF(ISERROR(MATCH($J2178,SorP!$B$1:$B$5661,0)),"",INDIRECT("'SorP'!$A$"&amp;MATCH($J2178,SorP!$B$1:$B$5661,0))))</f>
        <v/>
      </c>
      <c r="U2178" s="169"/>
      <c r="V2178" s="170" t="e">
        <f>IF(C2178="",NA(),MATCH($B2178&amp;$C2178,'Smelter Look-up'!$J:$J,0))</f>
        <v>#N/A</v>
      </c>
      <c r="X2178" s="171">
        <f t="shared" ca="1" si="105"/>
        <v>0</v>
      </c>
      <c r="AB2178" s="171" t="str">
        <f t="shared" si="106"/>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7"/>
        <v/>
      </c>
      <c r="T2179" s="156" t="str">
        <f ca="1">IF(B2179="","",IF(ISERROR(MATCH($J2179,SorP!$B$1:$B$5661,0)),"",INDIRECT("'SorP'!$A$"&amp;MATCH($J2179,SorP!$B$1:$B$5661,0))))</f>
        <v/>
      </c>
      <c r="U2179" s="169"/>
      <c r="V2179" s="170" t="e">
        <f>IF(C2179="",NA(),MATCH($B2179&amp;$C2179,'Smelter Look-up'!$J:$J,0))</f>
        <v>#N/A</v>
      </c>
      <c r="X2179" s="171">
        <f t="shared" ca="1" si="105"/>
        <v>0</v>
      </c>
      <c r="AB2179" s="171" t="str">
        <f t="shared" si="106"/>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7"/>
        <v/>
      </c>
      <c r="T2180" s="156" t="str">
        <f ca="1">IF(B2180="","",IF(ISERROR(MATCH($J2180,SorP!$B$1:$B$5661,0)),"",INDIRECT("'SorP'!$A$"&amp;MATCH($J2180,SorP!$B$1:$B$5661,0))))</f>
        <v/>
      </c>
      <c r="U2180" s="169"/>
      <c r="V2180" s="170" t="e">
        <f>IF(C2180="",NA(),MATCH($B2180&amp;$C2180,'Smelter Look-up'!$J:$J,0))</f>
        <v>#N/A</v>
      </c>
      <c r="X2180" s="171">
        <f t="shared" ca="1" si="105"/>
        <v>0</v>
      </c>
      <c r="AB2180" s="171" t="str">
        <f t="shared" si="106"/>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7"/>
        <v/>
      </c>
      <c r="T2181" s="156" t="str">
        <f ca="1">IF(B2181="","",IF(ISERROR(MATCH($J2181,SorP!$B$1:$B$5661,0)),"",INDIRECT("'SorP'!$A$"&amp;MATCH($J2181,SorP!$B$1:$B$5661,0))))</f>
        <v/>
      </c>
      <c r="U2181" s="169"/>
      <c r="V2181" s="170" t="e">
        <f>IF(C2181="",NA(),MATCH($B2181&amp;$C2181,'Smelter Look-up'!$J:$J,0))</f>
        <v>#N/A</v>
      </c>
      <c r="X2181" s="171">
        <f t="shared" ca="1" si="105"/>
        <v>0</v>
      </c>
      <c r="AB2181" s="171" t="str">
        <f t="shared" si="106"/>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7"/>
        <v/>
      </c>
      <c r="T2182" s="156" t="str">
        <f ca="1">IF(B2182="","",IF(ISERROR(MATCH($J2182,SorP!$B$1:$B$5661,0)),"",INDIRECT("'SorP'!$A$"&amp;MATCH($J2182,SorP!$B$1:$B$5661,0))))</f>
        <v/>
      </c>
      <c r="U2182" s="169"/>
      <c r="V2182" s="170" t="e">
        <f>IF(C2182="",NA(),MATCH($B2182&amp;$C2182,'Smelter Look-up'!$J:$J,0))</f>
        <v>#N/A</v>
      </c>
      <c r="X2182" s="171">
        <f t="shared" ca="1" si="105"/>
        <v>0</v>
      </c>
      <c r="AB2182" s="171" t="str">
        <f t="shared" si="106"/>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7"/>
        <v/>
      </c>
      <c r="T2183" s="156" t="str">
        <f ca="1">IF(B2183="","",IF(ISERROR(MATCH($J2183,SorP!$B$1:$B$5661,0)),"",INDIRECT("'SorP'!$A$"&amp;MATCH($J2183,SorP!$B$1:$B$5661,0))))</f>
        <v/>
      </c>
      <c r="U2183" s="169"/>
      <c r="V2183" s="170" t="e">
        <f>IF(C2183="",NA(),MATCH($B2183&amp;$C2183,'Smelter Look-up'!$J:$J,0))</f>
        <v>#N/A</v>
      </c>
      <c r="X2183" s="171">
        <f t="shared" ca="1" si="105"/>
        <v>0</v>
      </c>
      <c r="AB2183" s="171" t="str">
        <f t="shared" si="106"/>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7"/>
        <v/>
      </c>
      <c r="T2184" s="156" t="str">
        <f ca="1">IF(B2184="","",IF(ISERROR(MATCH($J2184,SorP!$B$1:$B$5661,0)),"",INDIRECT("'SorP'!$A$"&amp;MATCH($J2184,SorP!$B$1:$B$5661,0))))</f>
        <v/>
      </c>
      <c r="U2184" s="169"/>
      <c r="V2184" s="170" t="e">
        <f>IF(C2184="",NA(),MATCH($B2184&amp;$C2184,'Smelter Look-up'!$J:$J,0))</f>
        <v>#N/A</v>
      </c>
      <c r="X2184" s="171">
        <f t="shared" ca="1" si="105"/>
        <v>0</v>
      </c>
      <c r="AB2184" s="171" t="str">
        <f t="shared" si="106"/>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7"/>
        <v/>
      </c>
      <c r="T2185" s="156" t="str">
        <f ca="1">IF(B2185="","",IF(ISERROR(MATCH($J2185,SorP!$B$1:$B$5661,0)),"",INDIRECT("'SorP'!$A$"&amp;MATCH($J2185,SorP!$B$1:$B$5661,0))))</f>
        <v/>
      </c>
      <c r="U2185" s="169"/>
      <c r="V2185" s="170" t="e">
        <f>IF(C2185="",NA(),MATCH($B2185&amp;$C2185,'Smelter Look-up'!$J:$J,0))</f>
        <v>#N/A</v>
      </c>
      <c r="X2185" s="171">
        <f t="shared" ca="1" si="105"/>
        <v>0</v>
      </c>
      <c r="AB2185" s="171" t="str">
        <f t="shared" si="106"/>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7"/>
        <v/>
      </c>
      <c r="T2186" s="156" t="str">
        <f ca="1">IF(B2186="","",IF(ISERROR(MATCH($J2186,SorP!$B$1:$B$5661,0)),"",INDIRECT("'SorP'!$A$"&amp;MATCH($J2186,SorP!$B$1:$B$5661,0))))</f>
        <v/>
      </c>
      <c r="U2186" s="169"/>
      <c r="V2186" s="170" t="e">
        <f>IF(C2186="",NA(),MATCH($B2186&amp;$C2186,'Smelter Look-up'!$J:$J,0))</f>
        <v>#N/A</v>
      </c>
      <c r="X2186" s="171">
        <f t="shared" ca="1" si="105"/>
        <v>0</v>
      </c>
      <c r="AB2186" s="171" t="str">
        <f t="shared" si="106"/>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7"/>
        <v/>
      </c>
      <c r="T2187" s="156" t="str">
        <f ca="1">IF(B2187="","",IF(ISERROR(MATCH($J2187,SorP!$B$1:$B$5661,0)),"",INDIRECT("'SorP'!$A$"&amp;MATCH($J2187,SorP!$B$1:$B$5661,0))))</f>
        <v/>
      </c>
      <c r="U2187" s="169"/>
      <c r="V2187" s="170" t="e">
        <f>IF(C2187="",NA(),MATCH($B2187&amp;$C2187,'Smelter Look-up'!$J:$J,0))</f>
        <v>#N/A</v>
      </c>
      <c r="X2187" s="171">
        <f t="shared" ca="1" si="105"/>
        <v>0</v>
      </c>
      <c r="AB2187" s="171" t="str">
        <f t="shared" si="106"/>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7"/>
        <v/>
      </c>
      <c r="T2188" s="156" t="str">
        <f ca="1">IF(B2188="","",IF(ISERROR(MATCH($J2188,SorP!$B$1:$B$5661,0)),"",INDIRECT("'SorP'!$A$"&amp;MATCH($J2188,SorP!$B$1:$B$5661,0))))</f>
        <v/>
      </c>
      <c r="U2188" s="169"/>
      <c r="V2188" s="170" t="e">
        <f>IF(C2188="",NA(),MATCH($B2188&amp;$C2188,'Smelter Look-up'!$J:$J,0))</f>
        <v>#N/A</v>
      </c>
      <c r="X2188" s="171">
        <f t="shared" ca="1" si="105"/>
        <v>0</v>
      </c>
      <c r="AB2188" s="171" t="str">
        <f t="shared" si="106"/>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7"/>
        <v/>
      </c>
      <c r="T2189" s="156" t="str">
        <f ca="1">IF(B2189="","",IF(ISERROR(MATCH($J2189,SorP!$B$1:$B$5661,0)),"",INDIRECT("'SorP'!$A$"&amp;MATCH($J2189,SorP!$B$1:$B$5661,0))))</f>
        <v/>
      </c>
      <c r="U2189" s="169"/>
      <c r="V2189" s="170" t="e">
        <f>IF(C2189="",NA(),MATCH($B2189&amp;$C2189,'Smelter Look-up'!$J:$J,0))</f>
        <v>#N/A</v>
      </c>
      <c r="X2189" s="171">
        <f t="shared" ca="1" si="105"/>
        <v>0</v>
      </c>
      <c r="AB2189" s="171" t="str">
        <f t="shared" si="106"/>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7"/>
        <v/>
      </c>
      <c r="T2190" s="156" t="str">
        <f ca="1">IF(B2190="","",IF(ISERROR(MATCH($J2190,SorP!$B$1:$B$5661,0)),"",INDIRECT("'SorP'!$A$"&amp;MATCH($J2190,SorP!$B$1:$B$5661,0))))</f>
        <v/>
      </c>
      <c r="U2190" s="169"/>
      <c r="V2190" s="170" t="e">
        <f>IF(C2190="",NA(),MATCH($B2190&amp;$C2190,'Smelter Look-up'!$J:$J,0))</f>
        <v>#N/A</v>
      </c>
      <c r="X2190" s="171">
        <f t="shared" ca="1" si="105"/>
        <v>0</v>
      </c>
      <c r="AB2190" s="171" t="str">
        <f t="shared" si="106"/>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7"/>
        <v/>
      </c>
      <c r="T2191" s="156" t="str">
        <f ca="1">IF(B2191="","",IF(ISERROR(MATCH($J2191,SorP!$B$1:$B$5661,0)),"",INDIRECT("'SorP'!$A$"&amp;MATCH($J2191,SorP!$B$1:$B$5661,0))))</f>
        <v/>
      </c>
      <c r="U2191" s="169"/>
      <c r="V2191" s="170" t="e">
        <f>IF(C2191="",NA(),MATCH($B2191&amp;$C2191,'Smelter Look-up'!$J:$J,0))</f>
        <v>#N/A</v>
      </c>
      <c r="X2191" s="171">
        <f t="shared" ca="1" si="105"/>
        <v>0</v>
      </c>
      <c r="AB2191" s="171" t="str">
        <f t="shared" si="106"/>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7"/>
        <v/>
      </c>
      <c r="T2192" s="156" t="str">
        <f ca="1">IF(B2192="","",IF(ISERROR(MATCH($J2192,SorP!$B$1:$B$5661,0)),"",INDIRECT("'SorP'!$A$"&amp;MATCH($J2192,SorP!$B$1:$B$5661,0))))</f>
        <v/>
      </c>
      <c r="U2192" s="169"/>
      <c r="V2192" s="170" t="e">
        <f>IF(C2192="",NA(),MATCH($B2192&amp;$C2192,'Smelter Look-up'!$J:$J,0))</f>
        <v>#N/A</v>
      </c>
      <c r="X2192" s="171">
        <f t="shared" ca="1" si="105"/>
        <v>0</v>
      </c>
      <c r="AB2192" s="171" t="str">
        <f t="shared" si="106"/>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7"/>
        <v/>
      </c>
      <c r="T2193" s="156" t="str">
        <f ca="1">IF(B2193="","",IF(ISERROR(MATCH($J2193,SorP!$B$1:$B$5661,0)),"",INDIRECT("'SorP'!$A$"&amp;MATCH($J2193,SorP!$B$1:$B$5661,0))))</f>
        <v/>
      </c>
      <c r="U2193" s="169"/>
      <c r="V2193" s="170" t="e">
        <f>IF(C2193="",NA(),MATCH($B2193&amp;$C2193,'Smelter Look-up'!$J:$J,0))</f>
        <v>#N/A</v>
      </c>
      <c r="X2193" s="171">
        <f t="shared" ca="1" si="105"/>
        <v>0</v>
      </c>
      <c r="AB2193" s="171" t="str">
        <f t="shared" si="106"/>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7"/>
        <v/>
      </c>
      <c r="T2194" s="156" t="str">
        <f ca="1">IF(B2194="","",IF(ISERROR(MATCH($J2194,SorP!$B$1:$B$5661,0)),"",INDIRECT("'SorP'!$A$"&amp;MATCH($J2194,SorP!$B$1:$B$5661,0))))</f>
        <v/>
      </c>
      <c r="U2194" s="169"/>
      <c r="V2194" s="170" t="e">
        <f>IF(C2194="",NA(),MATCH($B2194&amp;$C2194,'Smelter Look-up'!$J:$J,0))</f>
        <v>#N/A</v>
      </c>
      <c r="X2194" s="171">
        <f t="shared" ca="1" si="105"/>
        <v>0</v>
      </c>
      <c r="AB2194" s="171" t="str">
        <f t="shared" si="106"/>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7"/>
        <v/>
      </c>
      <c r="T2195" s="156" t="str">
        <f ca="1">IF(B2195="","",IF(ISERROR(MATCH($J2195,SorP!$B$1:$B$5661,0)),"",INDIRECT("'SorP'!$A$"&amp;MATCH($J2195,SorP!$B$1:$B$5661,0))))</f>
        <v/>
      </c>
      <c r="U2195" s="169"/>
      <c r="V2195" s="170" t="e">
        <f>IF(C2195="",NA(),MATCH($B2195&amp;$C2195,'Smelter Look-up'!$J:$J,0))</f>
        <v>#N/A</v>
      </c>
      <c r="X2195" s="171">
        <f t="shared" ca="1" si="105"/>
        <v>0</v>
      </c>
      <c r="AB2195" s="171" t="str">
        <f t="shared" si="106"/>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7"/>
        <v/>
      </c>
      <c r="T2196" s="156" t="str">
        <f ca="1">IF(B2196="","",IF(ISERROR(MATCH($J2196,SorP!$B$1:$B$5661,0)),"",INDIRECT("'SorP'!$A$"&amp;MATCH($J2196,SorP!$B$1:$B$5661,0))))</f>
        <v/>
      </c>
      <c r="U2196" s="169"/>
      <c r="V2196" s="170" t="e">
        <f>IF(C2196="",NA(),MATCH($B2196&amp;$C2196,'Smelter Look-up'!$J:$J,0))</f>
        <v>#N/A</v>
      </c>
      <c r="X2196" s="171">
        <f t="shared" ca="1" si="105"/>
        <v>0</v>
      </c>
      <c r="AB2196" s="171" t="str">
        <f t="shared" si="106"/>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7"/>
        <v/>
      </c>
      <c r="T2197" s="156" t="str">
        <f ca="1">IF(B2197="","",IF(ISERROR(MATCH($J2197,SorP!$B$1:$B$5661,0)),"",INDIRECT("'SorP'!$A$"&amp;MATCH($J2197,SorP!$B$1:$B$5661,0))))</f>
        <v/>
      </c>
      <c r="U2197" s="169"/>
      <c r="V2197" s="170" t="e">
        <f>IF(C2197="",NA(),MATCH($B2197&amp;$C2197,'Smelter Look-up'!$J:$J,0))</f>
        <v>#N/A</v>
      </c>
      <c r="X2197" s="171">
        <f t="shared" ca="1" si="105"/>
        <v>0</v>
      </c>
      <c r="AB2197" s="171" t="str">
        <f t="shared" si="106"/>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7"/>
        <v/>
      </c>
      <c r="T2198" s="156" t="str">
        <f ca="1">IF(B2198="","",IF(ISERROR(MATCH($J2198,SorP!$B$1:$B$5661,0)),"",INDIRECT("'SorP'!$A$"&amp;MATCH($J2198,SorP!$B$1:$B$5661,0))))</f>
        <v/>
      </c>
      <c r="U2198" s="169"/>
      <c r="V2198" s="170" t="e">
        <f>IF(C2198="",NA(),MATCH($B2198&amp;$C2198,'Smelter Look-up'!$J:$J,0))</f>
        <v>#N/A</v>
      </c>
      <c r="X2198" s="171">
        <f t="shared" ca="1" si="105"/>
        <v>0</v>
      </c>
      <c r="AB2198" s="171" t="str">
        <f t="shared" si="106"/>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7"/>
        <v/>
      </c>
      <c r="T2199" s="156" t="str">
        <f ca="1">IF(B2199="","",IF(ISERROR(MATCH($J2199,SorP!$B$1:$B$5661,0)),"",INDIRECT("'SorP'!$A$"&amp;MATCH($J2199,SorP!$B$1:$B$5661,0))))</f>
        <v/>
      </c>
      <c r="U2199" s="169"/>
      <c r="V2199" s="170" t="e">
        <f>IF(C2199="",NA(),MATCH($B2199&amp;$C2199,'Smelter Look-up'!$J:$J,0))</f>
        <v>#N/A</v>
      </c>
      <c r="X2199" s="171">
        <f t="shared" ca="1" si="105"/>
        <v>0</v>
      </c>
      <c r="AB2199" s="171" t="str">
        <f t="shared" si="106"/>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7"/>
        <v/>
      </c>
      <c r="T2200" s="156" t="str">
        <f ca="1">IF(B2200="","",IF(ISERROR(MATCH($J2200,SorP!$B$1:$B$5661,0)),"",INDIRECT("'SorP'!$A$"&amp;MATCH($J2200,SorP!$B$1:$B$5661,0))))</f>
        <v/>
      </c>
      <c r="U2200" s="169"/>
      <c r="V2200" s="170" t="e">
        <f>IF(C2200="",NA(),MATCH($B2200&amp;$C2200,'Smelter Look-up'!$J:$J,0))</f>
        <v>#N/A</v>
      </c>
      <c r="X2200" s="171">
        <f t="shared" ca="1" si="105"/>
        <v>0</v>
      </c>
      <c r="AB2200" s="171" t="str">
        <f t="shared" si="106"/>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7"/>
        <v/>
      </c>
      <c r="T2201" s="156" t="str">
        <f ca="1">IF(B2201="","",IF(ISERROR(MATCH($J2201,SorP!$B$1:$B$5661,0)),"",INDIRECT("'SorP'!$A$"&amp;MATCH($J2201,SorP!$B$1:$B$5661,0))))</f>
        <v/>
      </c>
      <c r="U2201" s="169"/>
      <c r="V2201" s="170" t="e">
        <f>IF(C2201="",NA(),MATCH($B2201&amp;$C2201,'Smelter Look-up'!$J:$J,0))</f>
        <v>#N/A</v>
      </c>
      <c r="X2201" s="171">
        <f t="shared" ca="1" si="105"/>
        <v>0</v>
      </c>
      <c r="AB2201" s="171" t="str">
        <f t="shared" si="106"/>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7"/>
        <v/>
      </c>
      <c r="T2202" s="156" t="str">
        <f ca="1">IF(B2202="","",IF(ISERROR(MATCH($J2202,SorP!$B$1:$B$5661,0)),"",INDIRECT("'SorP'!$A$"&amp;MATCH($J2202,SorP!$B$1:$B$5661,0))))</f>
        <v/>
      </c>
      <c r="U2202" s="169"/>
      <c r="V2202" s="170" t="e">
        <f>IF(C2202="",NA(),MATCH($B2202&amp;$C2202,'Smelter Look-up'!$J:$J,0))</f>
        <v>#N/A</v>
      </c>
      <c r="X2202" s="171">
        <f t="shared" ca="1" si="105"/>
        <v>0</v>
      </c>
      <c r="AB2202" s="171" t="str">
        <f t="shared" si="106"/>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7"/>
        <v/>
      </c>
      <c r="T2203" s="156" t="str">
        <f ca="1">IF(B2203="","",IF(ISERROR(MATCH($J2203,SorP!$B$1:$B$5661,0)),"",INDIRECT("'SorP'!$A$"&amp;MATCH($J2203,SorP!$B$1:$B$5661,0))))</f>
        <v/>
      </c>
      <c r="U2203" s="169"/>
      <c r="V2203" s="170" t="e">
        <f>IF(C2203="",NA(),MATCH($B2203&amp;$C2203,'Smelter Look-up'!$J:$J,0))</f>
        <v>#N/A</v>
      </c>
      <c r="X2203" s="171">
        <f t="shared" ca="1" si="105"/>
        <v>0</v>
      </c>
      <c r="AB2203" s="171" t="str">
        <f t="shared" si="106"/>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7"/>
        <v/>
      </c>
      <c r="T2204" s="156" t="str">
        <f ca="1">IF(B2204="","",IF(ISERROR(MATCH($J2204,SorP!$B$1:$B$5661,0)),"",INDIRECT("'SorP'!$A$"&amp;MATCH($J2204,SorP!$B$1:$B$5661,0))))</f>
        <v/>
      </c>
      <c r="U2204" s="169"/>
      <c r="V2204" s="170" t="e">
        <f>IF(C2204="",NA(),MATCH($B2204&amp;$C2204,'Smelter Look-up'!$J:$J,0))</f>
        <v>#N/A</v>
      </c>
      <c r="X2204" s="171">
        <f t="shared" ca="1" si="105"/>
        <v>0</v>
      </c>
      <c r="AB2204" s="171" t="str">
        <f t="shared" si="106"/>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7"/>
        <v/>
      </c>
      <c r="T2205" s="156" t="str">
        <f ca="1">IF(B2205="","",IF(ISERROR(MATCH($J2205,SorP!$B$1:$B$5661,0)),"",INDIRECT("'SorP'!$A$"&amp;MATCH($J2205,SorP!$B$1:$B$5661,0))))</f>
        <v/>
      </c>
      <c r="U2205" s="169"/>
      <c r="V2205" s="170" t="e">
        <f>IF(C2205="",NA(),MATCH($B2205&amp;$C2205,'Smelter Look-up'!$J:$J,0))</f>
        <v>#N/A</v>
      </c>
      <c r="X2205" s="171">
        <f t="shared" ca="1" si="105"/>
        <v>0</v>
      </c>
      <c r="AB2205" s="171" t="str">
        <f t="shared" si="106"/>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7"/>
        <v/>
      </c>
      <c r="T2206" s="156" t="str">
        <f ca="1">IF(B2206="","",IF(ISERROR(MATCH($J2206,SorP!$B$1:$B$5661,0)),"",INDIRECT("'SorP'!$A$"&amp;MATCH($J2206,SorP!$B$1:$B$5661,0))))</f>
        <v/>
      </c>
      <c r="U2206" s="169"/>
      <c r="V2206" s="170" t="e">
        <f>IF(C2206="",NA(),MATCH($B2206&amp;$C2206,'Smelter Look-up'!$J:$J,0))</f>
        <v>#N/A</v>
      </c>
      <c r="X2206" s="171">
        <f t="shared" ca="1" si="105"/>
        <v>0</v>
      </c>
      <c r="AB2206" s="171" t="str">
        <f t="shared" si="106"/>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7"/>
        <v/>
      </c>
      <c r="T2207" s="156" t="str">
        <f ca="1">IF(B2207="","",IF(ISERROR(MATCH($J2207,SorP!$B$1:$B$5661,0)),"",INDIRECT("'SorP'!$A$"&amp;MATCH($J2207,SorP!$B$1:$B$5661,0))))</f>
        <v/>
      </c>
      <c r="U2207" s="169"/>
      <c r="V2207" s="170" t="e">
        <f>IF(C2207="",NA(),MATCH($B2207&amp;$C2207,'Smelter Look-up'!$J:$J,0))</f>
        <v>#N/A</v>
      </c>
      <c r="X2207" s="171">
        <f t="shared" ca="1" si="105"/>
        <v>0</v>
      </c>
      <c r="AB2207" s="171" t="str">
        <f t="shared" si="106"/>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7"/>
        <v/>
      </c>
      <c r="T2208" s="156" t="str">
        <f ca="1">IF(B2208="","",IF(ISERROR(MATCH($J2208,SorP!$B$1:$B$5661,0)),"",INDIRECT("'SorP'!$A$"&amp;MATCH($J2208,SorP!$B$1:$B$5661,0))))</f>
        <v/>
      </c>
      <c r="U2208" s="169"/>
      <c r="V2208" s="170" t="e">
        <f>IF(C2208="",NA(),MATCH($B2208&amp;$C2208,'Smelter Look-up'!$J:$J,0))</f>
        <v>#N/A</v>
      </c>
      <c r="X2208" s="171">
        <f t="shared" ca="1" si="105"/>
        <v>0</v>
      </c>
      <c r="AB2208" s="171" t="str">
        <f t="shared" si="106"/>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7"/>
        <v/>
      </c>
      <c r="T2209" s="156" t="str">
        <f ca="1">IF(B2209="","",IF(ISERROR(MATCH($J2209,SorP!$B$1:$B$5661,0)),"",INDIRECT("'SorP'!$A$"&amp;MATCH($J2209,SorP!$B$1:$B$5661,0))))</f>
        <v/>
      </c>
      <c r="U2209" s="169"/>
      <c r="V2209" s="170" t="e">
        <f>IF(C2209="",NA(),MATCH($B2209&amp;$C2209,'Smelter Look-up'!$J:$J,0))</f>
        <v>#N/A</v>
      </c>
      <c r="X2209" s="171">
        <f t="shared" ca="1" si="105"/>
        <v>0</v>
      </c>
      <c r="AB2209" s="171" t="str">
        <f t="shared" si="106"/>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7"/>
        <v/>
      </c>
      <c r="T2210" s="156" t="str">
        <f ca="1">IF(B2210="","",IF(ISERROR(MATCH($J2210,SorP!$B$1:$B$5661,0)),"",INDIRECT("'SorP'!$A$"&amp;MATCH($J2210,SorP!$B$1:$B$5661,0))))</f>
        <v/>
      </c>
      <c r="U2210" s="169"/>
      <c r="V2210" s="170" t="e">
        <f>IF(C2210="",NA(),MATCH($B2210&amp;$C2210,'Smelter Look-up'!$J:$J,0))</f>
        <v>#N/A</v>
      </c>
      <c r="X2210" s="171">
        <f t="shared" ca="1" si="105"/>
        <v>0</v>
      </c>
      <c r="AB2210" s="171" t="str">
        <f t="shared" si="106"/>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7"/>
        <v/>
      </c>
      <c r="T2211" s="156" t="str">
        <f ca="1">IF(B2211="","",IF(ISERROR(MATCH($J2211,SorP!$B$1:$B$5661,0)),"",INDIRECT("'SorP'!$A$"&amp;MATCH($J2211,SorP!$B$1:$B$5661,0))))</f>
        <v/>
      </c>
      <c r="U2211" s="169"/>
      <c r="V2211" s="170" t="e">
        <f>IF(C2211="",NA(),MATCH($B2211&amp;$C2211,'Smelter Look-up'!$J:$J,0))</f>
        <v>#N/A</v>
      </c>
      <c r="X2211" s="171">
        <f t="shared" ca="1" si="105"/>
        <v>0</v>
      </c>
      <c r="AB2211" s="171" t="str">
        <f t="shared" si="106"/>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7"/>
        <v/>
      </c>
      <c r="T2212" s="156" t="str">
        <f ca="1">IF(B2212="","",IF(ISERROR(MATCH($J2212,SorP!$B$1:$B$5661,0)),"",INDIRECT("'SorP'!$A$"&amp;MATCH($J2212,SorP!$B$1:$B$5661,0))))</f>
        <v/>
      </c>
      <c r="U2212" s="169"/>
      <c r="V2212" s="170" t="e">
        <f>IF(C2212="",NA(),MATCH($B2212&amp;$C2212,'Smelter Look-up'!$J:$J,0))</f>
        <v>#N/A</v>
      </c>
      <c r="X2212" s="171">
        <f t="shared" ca="1" si="105"/>
        <v>0</v>
      </c>
      <c r="AB2212" s="171" t="str">
        <f t="shared" si="106"/>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7"/>
        <v/>
      </c>
      <c r="T2213" s="156" t="str">
        <f ca="1">IF(B2213="","",IF(ISERROR(MATCH($J2213,SorP!$B$1:$B$5661,0)),"",INDIRECT("'SorP'!$A$"&amp;MATCH($J2213,SorP!$B$1:$B$5661,0))))</f>
        <v/>
      </c>
      <c r="U2213" s="169"/>
      <c r="V2213" s="170" t="e">
        <f>IF(C2213="",NA(),MATCH($B2213&amp;$C2213,'Smelter Look-up'!$J:$J,0))</f>
        <v>#N/A</v>
      </c>
      <c r="X2213" s="171">
        <f t="shared" ca="1" si="105"/>
        <v>0</v>
      </c>
      <c r="AB2213" s="171" t="str">
        <f t="shared" si="106"/>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7"/>
        <v/>
      </c>
      <c r="T2214" s="156" t="str">
        <f ca="1">IF(B2214="","",IF(ISERROR(MATCH($J2214,SorP!$B$1:$B$5661,0)),"",INDIRECT("'SorP'!$A$"&amp;MATCH($J2214,SorP!$B$1:$B$5661,0))))</f>
        <v/>
      </c>
      <c r="U2214" s="169"/>
      <c r="V2214" s="170" t="e">
        <f>IF(C2214="",NA(),MATCH($B2214&amp;$C2214,'Smelter Look-up'!$J:$J,0))</f>
        <v>#N/A</v>
      </c>
      <c r="X2214" s="171">
        <f t="shared" ca="1" si="105"/>
        <v>0</v>
      </c>
      <c r="AB2214" s="171" t="str">
        <f t="shared" si="106"/>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7"/>
        <v/>
      </c>
      <c r="T2215" s="156" t="str">
        <f ca="1">IF(B2215="","",IF(ISERROR(MATCH($J2215,SorP!$B$1:$B$5661,0)),"",INDIRECT("'SorP'!$A$"&amp;MATCH($J2215,SorP!$B$1:$B$5661,0))))</f>
        <v/>
      </c>
      <c r="U2215" s="169"/>
      <c r="V2215" s="170" t="e">
        <f>IF(C2215="",NA(),MATCH($B2215&amp;$C2215,'Smelter Look-up'!$J:$J,0))</f>
        <v>#N/A</v>
      </c>
      <c r="X2215" s="171">
        <f t="shared" ca="1" si="105"/>
        <v>0</v>
      </c>
      <c r="AB2215" s="171" t="str">
        <f t="shared" si="106"/>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7"/>
        <v/>
      </c>
      <c r="T2216" s="156" t="str">
        <f ca="1">IF(B2216="","",IF(ISERROR(MATCH($J2216,SorP!$B$1:$B$5661,0)),"",INDIRECT("'SorP'!$A$"&amp;MATCH($J2216,SorP!$B$1:$B$5661,0))))</f>
        <v/>
      </c>
      <c r="U2216" s="169"/>
      <c r="V2216" s="170" t="e">
        <f>IF(C2216="",NA(),MATCH($B2216&amp;$C2216,'Smelter Look-up'!$J:$J,0))</f>
        <v>#N/A</v>
      </c>
      <c r="X2216" s="171">
        <f t="shared" ca="1" si="105"/>
        <v>0</v>
      </c>
      <c r="AB2216" s="171" t="str">
        <f t="shared" si="106"/>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7"/>
        <v/>
      </c>
      <c r="T2217" s="156" t="str">
        <f ca="1">IF(B2217="","",IF(ISERROR(MATCH($J2217,SorP!$B$1:$B$5661,0)),"",INDIRECT("'SorP'!$A$"&amp;MATCH($J2217,SorP!$B$1:$B$5661,0))))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7"/>
        <v/>
      </c>
      <c r="T2218" s="156" t="str">
        <f ca="1">IF(B2218="","",IF(ISERROR(MATCH($J2218,SorP!$B$1:$B$5661,0)),"",INDIRECT("'SorP'!$A$"&amp;MATCH($J2218,SorP!$B$1:$B$5661,0))))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7"/>
        <v/>
      </c>
      <c r="T2219" s="156" t="str">
        <f ca="1">IF(B2219="","",IF(ISERROR(MATCH($J2219,SorP!$B$1:$B$5661,0)),"",INDIRECT("'SorP'!$A$"&amp;MATCH($J2219,SorP!$B$1:$B$5661,0))))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7"/>
        <v/>
      </c>
      <c r="T2220" s="156" t="str">
        <f ca="1">IF(B2220="","",IF(ISERROR(MATCH($J2220,SorP!$B$1:$B$5661,0)),"",INDIRECT("'SorP'!$A$"&amp;MATCH($J2220,SorP!$B$1:$B$5661,0))))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7"/>
        <v/>
      </c>
      <c r="T2221" s="156" t="str">
        <f ca="1">IF(B2221="","",IF(ISERROR(MATCH($J2221,SorP!$B$1:$B$5661,0)),"",INDIRECT("'SorP'!$A$"&amp;MATCH($J2221,SorP!$B$1:$B$5661,0))))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7"/>
        <v/>
      </c>
      <c r="T2222" s="156" t="str">
        <f ca="1">IF(B2222="","",IF(ISERROR(MATCH($J2222,SorP!$B$1:$B$5661,0)),"",INDIRECT("'SorP'!$A$"&amp;MATCH($J2222,SorP!$B$1:$B$5661,0))))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7"/>
        <v/>
      </c>
      <c r="T2223" s="156" t="str">
        <f ca="1">IF(B2223="","",IF(ISERROR(MATCH($J2223,SorP!$B$1:$B$5661,0)),"",INDIRECT("'SorP'!$A$"&amp;MATCH($J2223,SorP!$B$1:$B$5661,0))))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7"/>
        <v/>
      </c>
      <c r="T2224" s="156" t="str">
        <f ca="1">IF(B2224="","",IF(ISERROR(MATCH($J2224,SorP!$B$1:$B$5661,0)),"",INDIRECT("'SorP'!$A$"&amp;MATCH($J2224,SorP!$B$1:$B$5661,0))))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7"/>
        <v/>
      </c>
      <c r="T2225" s="156" t="str">
        <f ca="1">IF(B2225="","",IF(ISERROR(MATCH($J2225,SorP!$B$1:$B$5661,0)),"",INDIRECT("'SorP'!$A$"&amp;MATCH($J2225,SorP!$B$1:$B$5661,0))))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7"/>
        <v/>
      </c>
      <c r="T2226" s="156" t="str">
        <f ca="1">IF(B2226="","",IF(ISERROR(MATCH($J2226,SorP!$B$1:$B$5661,0)),"",INDIRECT("'SorP'!$A$"&amp;MATCH($J2226,SorP!$B$1:$B$5661,0))))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7"/>
        <v/>
      </c>
      <c r="T2227" s="156" t="str">
        <f ca="1">IF(B2227="","",IF(ISERROR(MATCH($J2227,SorP!$B$1:$B$5661,0)),"",INDIRECT("'SorP'!$A$"&amp;MATCH($J2227,SorP!$B$1:$B$5661,0))))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7"/>
        <v/>
      </c>
      <c r="T2228" s="156" t="str">
        <f ca="1">IF(B2228="","",IF(ISERROR(MATCH($J2228,SorP!$B$1:$B$5661,0)),"",INDIRECT("'SorP'!$A$"&amp;MATCH($J2228,SorP!$B$1:$B$5661,0))))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7"/>
        <v/>
      </c>
      <c r="T2229" s="156" t="str">
        <f ca="1">IF(B2229="","",IF(ISERROR(MATCH($J2229,SorP!$B$1:$B$5661,0)),"",INDIRECT("'SorP'!$A$"&amp;MATCH($J2229,SorP!$B$1:$B$5661,0))))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7"/>
        <v/>
      </c>
      <c r="T2230" s="156" t="str">
        <f ca="1">IF(B2230="","",IF(ISERROR(MATCH($J2230,SorP!$B$1:$B$5661,0)),"",INDIRECT("'SorP'!$A$"&amp;MATCH($J2230,SorP!$B$1:$B$5661,0))))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IF(B2231="","",IF(ISERROR(MATCH($J2231,SorP!$B$1:$B$5661,0)),"",INDIRECT("'SorP'!$A$"&amp;MATCH($J2231,SorP!$B$1:$B$5661,0))))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IF(B2232="","",IF(ISERROR(MATCH($J2232,SorP!$B$1:$B$5661,0)),"",INDIRECT("'SorP'!$A$"&amp;MATCH($J2232,SorP!$B$1:$B$5661,0))))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IF(B2233="","",IF(ISERROR(MATCH($J2233,SorP!$B$1:$B$5661,0)),"",INDIRECT("'SorP'!$A$"&amp;MATCH($J2233,SorP!$B$1:$B$5661,0))))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ref="X2239:X2302" ca="1" si="108">IF(AND(C2239="Smelter not listed",OR(LEN(D2239)=0,LEN(E2239)=0)),1,0)</f>
        <v>0</v>
      </c>
      <c r="AB2239" s="171" t="str">
        <f t="shared" ref="AB2239:AB2302" si="109">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10">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8"/>
        <v>0</v>
      </c>
      <c r="AB2240" s="171" t="str">
        <f t="shared" si="109"/>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10"/>
        <v/>
      </c>
      <c r="T2241" s="156" t="str">
        <f ca="1">IF(B2241="","",IF(ISERROR(MATCH($J2241,SorP!$B$1:$B$5661,0)),"",INDIRECT("'SorP'!$A$"&amp;MATCH($J2241,SorP!$B$1:$B$5661,0))))</f>
        <v/>
      </c>
      <c r="U2241" s="169"/>
      <c r="V2241" s="170" t="e">
        <f>IF(C2241="",NA(),MATCH($B2241&amp;$C2241,'Smelter Look-up'!$J:$J,0))</f>
        <v>#N/A</v>
      </c>
      <c r="X2241" s="171">
        <f t="shared" ca="1" si="108"/>
        <v>0</v>
      </c>
      <c r="AB2241" s="171" t="str">
        <f t="shared" si="109"/>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10"/>
        <v/>
      </c>
      <c r="T2242" s="156" t="str">
        <f ca="1">IF(B2242="","",IF(ISERROR(MATCH($J2242,SorP!$B$1:$B$5661,0)),"",INDIRECT("'SorP'!$A$"&amp;MATCH($J2242,SorP!$B$1:$B$5661,0))))</f>
        <v/>
      </c>
      <c r="U2242" s="169"/>
      <c r="V2242" s="170" t="e">
        <f>IF(C2242="",NA(),MATCH($B2242&amp;$C2242,'Smelter Look-up'!$J:$J,0))</f>
        <v>#N/A</v>
      </c>
      <c r="X2242" s="171">
        <f t="shared" ca="1" si="108"/>
        <v>0</v>
      </c>
      <c r="AB2242" s="171" t="str">
        <f t="shared" si="109"/>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10"/>
        <v/>
      </c>
      <c r="T2243" s="156" t="str">
        <f ca="1">IF(B2243="","",IF(ISERROR(MATCH($J2243,SorP!$B$1:$B$5661,0)),"",INDIRECT("'SorP'!$A$"&amp;MATCH($J2243,SorP!$B$1:$B$5661,0))))</f>
        <v/>
      </c>
      <c r="U2243" s="169"/>
      <c r="V2243" s="170" t="e">
        <f>IF(C2243="",NA(),MATCH($B2243&amp;$C2243,'Smelter Look-up'!$J:$J,0))</f>
        <v>#N/A</v>
      </c>
      <c r="X2243" s="171">
        <f t="shared" ca="1" si="108"/>
        <v>0</v>
      </c>
      <c r="AB2243" s="171" t="str">
        <f t="shared" si="109"/>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10"/>
        <v/>
      </c>
      <c r="T2244" s="156" t="str">
        <f ca="1">IF(B2244="","",IF(ISERROR(MATCH($J2244,SorP!$B$1:$B$5661,0)),"",INDIRECT("'SorP'!$A$"&amp;MATCH($J2244,SorP!$B$1:$B$5661,0))))</f>
        <v/>
      </c>
      <c r="U2244" s="169"/>
      <c r="V2244" s="170" t="e">
        <f>IF(C2244="",NA(),MATCH($B2244&amp;$C2244,'Smelter Look-up'!$J:$J,0))</f>
        <v>#N/A</v>
      </c>
      <c r="X2244" s="171">
        <f t="shared" ca="1" si="108"/>
        <v>0</v>
      </c>
      <c r="AB2244" s="171" t="str">
        <f t="shared" si="109"/>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10"/>
        <v/>
      </c>
      <c r="T2245" s="156" t="str">
        <f ca="1">IF(B2245="","",IF(ISERROR(MATCH($J2245,SorP!$B$1:$B$5661,0)),"",INDIRECT("'SorP'!$A$"&amp;MATCH($J2245,SorP!$B$1:$B$5661,0))))</f>
        <v/>
      </c>
      <c r="U2245" s="169"/>
      <c r="V2245" s="170" t="e">
        <f>IF(C2245="",NA(),MATCH($B2245&amp;$C2245,'Smelter Look-up'!$J:$J,0))</f>
        <v>#N/A</v>
      </c>
      <c r="X2245" s="171">
        <f t="shared" ca="1" si="108"/>
        <v>0</v>
      </c>
      <c r="AB2245" s="171" t="str">
        <f t="shared" si="109"/>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10"/>
        <v/>
      </c>
      <c r="T2246" s="156" t="str">
        <f ca="1">IF(B2246="","",IF(ISERROR(MATCH($J2246,SorP!$B$1:$B$5661,0)),"",INDIRECT("'SorP'!$A$"&amp;MATCH($J2246,SorP!$B$1:$B$5661,0))))</f>
        <v/>
      </c>
      <c r="U2246" s="169"/>
      <c r="V2246" s="170" t="e">
        <f>IF(C2246="",NA(),MATCH($B2246&amp;$C2246,'Smelter Look-up'!$J:$J,0))</f>
        <v>#N/A</v>
      </c>
      <c r="X2246" s="171">
        <f t="shared" ca="1" si="108"/>
        <v>0</v>
      </c>
      <c r="AB2246" s="171" t="str">
        <f t="shared" si="109"/>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10"/>
        <v/>
      </c>
      <c r="T2247" s="156" t="str">
        <f ca="1">IF(B2247="","",IF(ISERROR(MATCH($J2247,SorP!$B$1:$B$5661,0)),"",INDIRECT("'SorP'!$A$"&amp;MATCH($J2247,SorP!$B$1:$B$5661,0))))</f>
        <v/>
      </c>
      <c r="U2247" s="169"/>
      <c r="V2247" s="170" t="e">
        <f>IF(C2247="",NA(),MATCH($B2247&amp;$C2247,'Smelter Look-up'!$J:$J,0))</f>
        <v>#N/A</v>
      </c>
      <c r="X2247" s="171">
        <f t="shared" ca="1" si="108"/>
        <v>0</v>
      </c>
      <c r="AB2247" s="171" t="str">
        <f t="shared" si="109"/>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10"/>
        <v/>
      </c>
      <c r="T2248" s="156" t="str">
        <f ca="1">IF(B2248="","",IF(ISERROR(MATCH($J2248,SorP!$B$1:$B$5661,0)),"",INDIRECT("'SorP'!$A$"&amp;MATCH($J2248,SorP!$B$1:$B$5661,0))))</f>
        <v/>
      </c>
      <c r="U2248" s="169"/>
      <c r="V2248" s="170" t="e">
        <f>IF(C2248="",NA(),MATCH($B2248&amp;$C2248,'Smelter Look-up'!$J:$J,0))</f>
        <v>#N/A</v>
      </c>
      <c r="X2248" s="171">
        <f t="shared" ca="1" si="108"/>
        <v>0</v>
      </c>
      <c r="AB2248" s="171" t="str">
        <f t="shared" si="109"/>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10"/>
        <v/>
      </c>
      <c r="T2249" s="156" t="str">
        <f ca="1">IF(B2249="","",IF(ISERROR(MATCH($J2249,SorP!$B$1:$B$5661,0)),"",INDIRECT("'SorP'!$A$"&amp;MATCH($J2249,SorP!$B$1:$B$5661,0))))</f>
        <v/>
      </c>
      <c r="U2249" s="169"/>
      <c r="V2249" s="170" t="e">
        <f>IF(C2249="",NA(),MATCH($B2249&amp;$C2249,'Smelter Look-up'!$J:$J,0))</f>
        <v>#N/A</v>
      </c>
      <c r="X2249" s="171">
        <f t="shared" ca="1" si="108"/>
        <v>0</v>
      </c>
      <c r="AB2249" s="171" t="str">
        <f t="shared" si="109"/>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10"/>
        <v/>
      </c>
      <c r="T2250" s="156" t="str">
        <f ca="1">IF(B2250="","",IF(ISERROR(MATCH($J2250,SorP!$B$1:$B$5661,0)),"",INDIRECT("'SorP'!$A$"&amp;MATCH($J2250,SorP!$B$1:$B$5661,0))))</f>
        <v/>
      </c>
      <c r="U2250" s="169"/>
      <c r="V2250" s="170" t="e">
        <f>IF(C2250="",NA(),MATCH($B2250&amp;$C2250,'Smelter Look-up'!$J:$J,0))</f>
        <v>#N/A</v>
      </c>
      <c r="X2250" s="171">
        <f t="shared" ca="1" si="108"/>
        <v>0</v>
      </c>
      <c r="AB2250" s="171" t="str">
        <f t="shared" si="109"/>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10"/>
        <v/>
      </c>
      <c r="T2251" s="156" t="str">
        <f ca="1">IF(B2251="","",IF(ISERROR(MATCH($J2251,SorP!$B$1:$B$5661,0)),"",INDIRECT("'SorP'!$A$"&amp;MATCH($J2251,SorP!$B$1:$B$5661,0))))</f>
        <v/>
      </c>
      <c r="U2251" s="169"/>
      <c r="V2251" s="170" t="e">
        <f>IF(C2251="",NA(),MATCH($B2251&amp;$C2251,'Smelter Look-up'!$J:$J,0))</f>
        <v>#N/A</v>
      </c>
      <c r="X2251" s="171">
        <f t="shared" ca="1" si="108"/>
        <v>0</v>
      </c>
      <c r="AB2251" s="171" t="str">
        <f t="shared" si="109"/>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10"/>
        <v/>
      </c>
      <c r="T2252" s="156" t="str">
        <f ca="1">IF(B2252="","",IF(ISERROR(MATCH($J2252,SorP!$B$1:$B$5661,0)),"",INDIRECT("'SorP'!$A$"&amp;MATCH($J2252,SorP!$B$1:$B$5661,0))))</f>
        <v/>
      </c>
      <c r="U2252" s="169"/>
      <c r="V2252" s="170" t="e">
        <f>IF(C2252="",NA(),MATCH($B2252&amp;$C2252,'Smelter Look-up'!$J:$J,0))</f>
        <v>#N/A</v>
      </c>
      <c r="X2252" s="171">
        <f t="shared" ca="1" si="108"/>
        <v>0</v>
      </c>
      <c r="AB2252" s="171" t="str">
        <f t="shared" si="109"/>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10"/>
        <v/>
      </c>
      <c r="T2253" s="156" t="str">
        <f ca="1">IF(B2253="","",IF(ISERROR(MATCH($J2253,SorP!$B$1:$B$5661,0)),"",INDIRECT("'SorP'!$A$"&amp;MATCH($J2253,SorP!$B$1:$B$5661,0))))</f>
        <v/>
      </c>
      <c r="U2253" s="169"/>
      <c r="V2253" s="170" t="e">
        <f>IF(C2253="",NA(),MATCH($B2253&amp;$C2253,'Smelter Look-up'!$J:$J,0))</f>
        <v>#N/A</v>
      </c>
      <c r="X2253" s="171">
        <f t="shared" ca="1" si="108"/>
        <v>0</v>
      </c>
      <c r="AB2253" s="171" t="str">
        <f t="shared" si="109"/>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10"/>
        <v/>
      </c>
      <c r="T2254" s="156" t="str">
        <f ca="1">IF(B2254="","",IF(ISERROR(MATCH($J2254,SorP!$B$1:$B$5661,0)),"",INDIRECT("'SorP'!$A$"&amp;MATCH($J2254,SorP!$B$1:$B$5661,0))))</f>
        <v/>
      </c>
      <c r="U2254" s="169"/>
      <c r="V2254" s="170" t="e">
        <f>IF(C2254="",NA(),MATCH($B2254&amp;$C2254,'Smelter Look-up'!$J:$J,0))</f>
        <v>#N/A</v>
      </c>
      <c r="X2254" s="171">
        <f t="shared" ca="1" si="108"/>
        <v>0</v>
      </c>
      <c r="AB2254" s="171" t="str">
        <f t="shared" si="109"/>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10"/>
        <v/>
      </c>
      <c r="T2255" s="156" t="str">
        <f ca="1">IF(B2255="","",IF(ISERROR(MATCH($J2255,SorP!$B$1:$B$5661,0)),"",INDIRECT("'SorP'!$A$"&amp;MATCH($J2255,SorP!$B$1:$B$5661,0))))</f>
        <v/>
      </c>
      <c r="U2255" s="169"/>
      <c r="V2255" s="170" t="e">
        <f>IF(C2255="",NA(),MATCH($B2255&amp;$C2255,'Smelter Look-up'!$J:$J,0))</f>
        <v>#N/A</v>
      </c>
      <c r="X2255" s="171">
        <f t="shared" ca="1" si="108"/>
        <v>0</v>
      </c>
      <c r="AB2255" s="171" t="str">
        <f t="shared" si="109"/>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10"/>
        <v/>
      </c>
      <c r="T2256" s="156" t="str">
        <f ca="1">IF(B2256="","",IF(ISERROR(MATCH($J2256,SorP!$B$1:$B$5661,0)),"",INDIRECT("'SorP'!$A$"&amp;MATCH($J2256,SorP!$B$1:$B$5661,0))))</f>
        <v/>
      </c>
      <c r="U2256" s="169"/>
      <c r="V2256" s="170" t="e">
        <f>IF(C2256="",NA(),MATCH($B2256&amp;$C2256,'Smelter Look-up'!$J:$J,0))</f>
        <v>#N/A</v>
      </c>
      <c r="X2256" s="171">
        <f t="shared" ca="1" si="108"/>
        <v>0</v>
      </c>
      <c r="AB2256" s="171" t="str">
        <f t="shared" si="109"/>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10"/>
        <v/>
      </c>
      <c r="T2257" s="156" t="str">
        <f ca="1">IF(B2257="","",IF(ISERROR(MATCH($J2257,SorP!$B$1:$B$5661,0)),"",INDIRECT("'SorP'!$A$"&amp;MATCH($J2257,SorP!$B$1:$B$5661,0))))</f>
        <v/>
      </c>
      <c r="U2257" s="169"/>
      <c r="V2257" s="170" t="e">
        <f>IF(C2257="",NA(),MATCH($B2257&amp;$C2257,'Smelter Look-up'!$J:$J,0))</f>
        <v>#N/A</v>
      </c>
      <c r="X2257" s="171">
        <f t="shared" ca="1" si="108"/>
        <v>0</v>
      </c>
      <c r="AB2257" s="171" t="str">
        <f t="shared" si="109"/>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10"/>
        <v/>
      </c>
      <c r="T2258" s="156" t="str">
        <f ca="1">IF(B2258="","",IF(ISERROR(MATCH($J2258,SorP!$B$1:$B$5661,0)),"",INDIRECT("'SorP'!$A$"&amp;MATCH($J2258,SorP!$B$1:$B$5661,0))))</f>
        <v/>
      </c>
      <c r="U2258" s="169"/>
      <c r="V2258" s="170" t="e">
        <f>IF(C2258="",NA(),MATCH($B2258&amp;$C2258,'Smelter Look-up'!$J:$J,0))</f>
        <v>#N/A</v>
      </c>
      <c r="X2258" s="171">
        <f t="shared" ca="1" si="108"/>
        <v>0</v>
      </c>
      <c r="AB2258" s="171" t="str">
        <f t="shared" si="109"/>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10"/>
        <v/>
      </c>
      <c r="T2259" s="156" t="str">
        <f ca="1">IF(B2259="","",IF(ISERROR(MATCH($J2259,SorP!$B$1:$B$5661,0)),"",INDIRECT("'SorP'!$A$"&amp;MATCH($J2259,SorP!$B$1:$B$5661,0))))</f>
        <v/>
      </c>
      <c r="U2259" s="169"/>
      <c r="V2259" s="170" t="e">
        <f>IF(C2259="",NA(),MATCH($B2259&amp;$C2259,'Smelter Look-up'!$J:$J,0))</f>
        <v>#N/A</v>
      </c>
      <c r="X2259" s="171">
        <f t="shared" ca="1" si="108"/>
        <v>0</v>
      </c>
      <c r="AB2259" s="171" t="str">
        <f t="shared" si="109"/>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10"/>
        <v/>
      </c>
      <c r="T2260" s="156" t="str">
        <f ca="1">IF(B2260="","",IF(ISERROR(MATCH($J2260,SorP!$B$1:$B$5661,0)),"",INDIRECT("'SorP'!$A$"&amp;MATCH($J2260,SorP!$B$1:$B$5661,0))))</f>
        <v/>
      </c>
      <c r="U2260" s="169"/>
      <c r="V2260" s="170" t="e">
        <f>IF(C2260="",NA(),MATCH($B2260&amp;$C2260,'Smelter Look-up'!$J:$J,0))</f>
        <v>#N/A</v>
      </c>
      <c r="X2260" s="171">
        <f t="shared" ca="1" si="108"/>
        <v>0</v>
      </c>
      <c r="AB2260" s="171" t="str">
        <f t="shared" si="109"/>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10"/>
        <v/>
      </c>
      <c r="T2261" s="156" t="str">
        <f ca="1">IF(B2261="","",IF(ISERROR(MATCH($J2261,SorP!$B$1:$B$5661,0)),"",INDIRECT("'SorP'!$A$"&amp;MATCH($J2261,SorP!$B$1:$B$5661,0))))</f>
        <v/>
      </c>
      <c r="U2261" s="169"/>
      <c r="V2261" s="170" t="e">
        <f>IF(C2261="",NA(),MATCH($B2261&amp;$C2261,'Smelter Look-up'!$J:$J,0))</f>
        <v>#N/A</v>
      </c>
      <c r="X2261" s="171">
        <f t="shared" ca="1" si="108"/>
        <v>0</v>
      </c>
      <c r="AB2261" s="171" t="str">
        <f t="shared" si="109"/>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10"/>
        <v/>
      </c>
      <c r="T2262" s="156" t="str">
        <f ca="1">IF(B2262="","",IF(ISERROR(MATCH($J2262,SorP!$B$1:$B$5661,0)),"",INDIRECT("'SorP'!$A$"&amp;MATCH($J2262,SorP!$B$1:$B$5661,0))))</f>
        <v/>
      </c>
      <c r="U2262" s="169"/>
      <c r="V2262" s="170" t="e">
        <f>IF(C2262="",NA(),MATCH($B2262&amp;$C2262,'Smelter Look-up'!$J:$J,0))</f>
        <v>#N/A</v>
      </c>
      <c r="X2262" s="171">
        <f t="shared" ca="1" si="108"/>
        <v>0</v>
      </c>
      <c r="AB2262" s="171" t="str">
        <f t="shared" si="109"/>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10"/>
        <v/>
      </c>
      <c r="T2263" s="156" t="str">
        <f ca="1">IF(B2263="","",IF(ISERROR(MATCH($J2263,SorP!$B$1:$B$5661,0)),"",INDIRECT("'SorP'!$A$"&amp;MATCH($J2263,SorP!$B$1:$B$5661,0))))</f>
        <v/>
      </c>
      <c r="U2263" s="169"/>
      <c r="V2263" s="170" t="e">
        <f>IF(C2263="",NA(),MATCH($B2263&amp;$C2263,'Smelter Look-up'!$J:$J,0))</f>
        <v>#N/A</v>
      </c>
      <c r="X2263" s="171">
        <f t="shared" ca="1" si="108"/>
        <v>0</v>
      </c>
      <c r="AB2263" s="171" t="str">
        <f t="shared" si="109"/>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10"/>
        <v/>
      </c>
      <c r="T2264" s="156" t="str">
        <f ca="1">IF(B2264="","",IF(ISERROR(MATCH($J2264,SorP!$B$1:$B$5661,0)),"",INDIRECT("'SorP'!$A$"&amp;MATCH($J2264,SorP!$B$1:$B$5661,0))))</f>
        <v/>
      </c>
      <c r="U2264" s="169"/>
      <c r="V2264" s="170" t="e">
        <f>IF(C2264="",NA(),MATCH($B2264&amp;$C2264,'Smelter Look-up'!$J:$J,0))</f>
        <v>#N/A</v>
      </c>
      <c r="X2264" s="171">
        <f t="shared" ca="1" si="108"/>
        <v>0</v>
      </c>
      <c r="AB2264" s="171" t="str">
        <f t="shared" si="109"/>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10"/>
        <v/>
      </c>
      <c r="T2265" s="156" t="str">
        <f ca="1">IF(B2265="","",IF(ISERROR(MATCH($J2265,SorP!$B$1:$B$5661,0)),"",INDIRECT("'SorP'!$A$"&amp;MATCH($J2265,SorP!$B$1:$B$5661,0))))</f>
        <v/>
      </c>
      <c r="U2265" s="169"/>
      <c r="V2265" s="170" t="e">
        <f>IF(C2265="",NA(),MATCH($B2265&amp;$C2265,'Smelter Look-up'!$J:$J,0))</f>
        <v>#N/A</v>
      </c>
      <c r="X2265" s="171">
        <f t="shared" ca="1" si="108"/>
        <v>0</v>
      </c>
      <c r="AB2265" s="171" t="str">
        <f t="shared" si="109"/>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10"/>
        <v/>
      </c>
      <c r="T2266" s="156" t="str">
        <f ca="1">IF(B2266="","",IF(ISERROR(MATCH($J2266,SorP!$B$1:$B$5661,0)),"",INDIRECT("'SorP'!$A$"&amp;MATCH($J2266,SorP!$B$1:$B$5661,0))))</f>
        <v/>
      </c>
      <c r="U2266" s="169"/>
      <c r="V2266" s="170" t="e">
        <f>IF(C2266="",NA(),MATCH($B2266&amp;$C2266,'Smelter Look-up'!$J:$J,0))</f>
        <v>#N/A</v>
      </c>
      <c r="X2266" s="171">
        <f t="shared" ca="1" si="108"/>
        <v>0</v>
      </c>
      <c r="AB2266" s="171" t="str">
        <f t="shared" si="109"/>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10"/>
        <v/>
      </c>
      <c r="T2267" s="156" t="str">
        <f ca="1">IF(B2267="","",IF(ISERROR(MATCH($J2267,SorP!$B$1:$B$5661,0)),"",INDIRECT("'SorP'!$A$"&amp;MATCH($J2267,SorP!$B$1:$B$5661,0))))</f>
        <v/>
      </c>
      <c r="U2267" s="169"/>
      <c r="V2267" s="170" t="e">
        <f>IF(C2267="",NA(),MATCH($B2267&amp;$C2267,'Smelter Look-up'!$J:$J,0))</f>
        <v>#N/A</v>
      </c>
      <c r="X2267" s="171">
        <f t="shared" ca="1" si="108"/>
        <v>0</v>
      </c>
      <c r="AB2267" s="171" t="str">
        <f t="shared" si="109"/>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10"/>
        <v/>
      </c>
      <c r="T2268" s="156" t="str">
        <f ca="1">IF(B2268="","",IF(ISERROR(MATCH($J2268,SorP!$B$1:$B$5661,0)),"",INDIRECT("'SorP'!$A$"&amp;MATCH($J2268,SorP!$B$1:$B$5661,0))))</f>
        <v/>
      </c>
      <c r="U2268" s="169"/>
      <c r="V2268" s="170" t="e">
        <f>IF(C2268="",NA(),MATCH($B2268&amp;$C2268,'Smelter Look-up'!$J:$J,0))</f>
        <v>#N/A</v>
      </c>
      <c r="X2268" s="171">
        <f t="shared" ca="1" si="108"/>
        <v>0</v>
      </c>
      <c r="AB2268" s="171" t="str">
        <f t="shared" si="109"/>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10"/>
        <v/>
      </c>
      <c r="T2269" s="156" t="str">
        <f ca="1">IF(B2269="","",IF(ISERROR(MATCH($J2269,SorP!$B$1:$B$5661,0)),"",INDIRECT("'SorP'!$A$"&amp;MATCH($J2269,SorP!$B$1:$B$5661,0))))</f>
        <v/>
      </c>
      <c r="U2269" s="169"/>
      <c r="V2269" s="170" t="e">
        <f>IF(C2269="",NA(),MATCH($B2269&amp;$C2269,'Smelter Look-up'!$J:$J,0))</f>
        <v>#N/A</v>
      </c>
      <c r="X2269" s="171">
        <f t="shared" ca="1" si="108"/>
        <v>0</v>
      </c>
      <c r="AB2269" s="171" t="str">
        <f t="shared" si="109"/>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10"/>
        <v/>
      </c>
      <c r="T2270" s="156" t="str">
        <f ca="1">IF(B2270="","",IF(ISERROR(MATCH($J2270,SorP!$B$1:$B$5661,0)),"",INDIRECT("'SorP'!$A$"&amp;MATCH($J2270,SorP!$B$1:$B$5661,0))))</f>
        <v/>
      </c>
      <c r="U2270" s="169"/>
      <c r="V2270" s="170" t="e">
        <f>IF(C2270="",NA(),MATCH($B2270&amp;$C2270,'Smelter Look-up'!$J:$J,0))</f>
        <v>#N/A</v>
      </c>
      <c r="X2270" s="171">
        <f t="shared" ca="1" si="108"/>
        <v>0</v>
      </c>
      <c r="AB2270" s="171" t="str">
        <f t="shared" si="109"/>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10"/>
        <v/>
      </c>
      <c r="T2271" s="156" t="str">
        <f ca="1">IF(B2271="","",IF(ISERROR(MATCH($J2271,SorP!$B$1:$B$5661,0)),"",INDIRECT("'SorP'!$A$"&amp;MATCH($J2271,SorP!$B$1:$B$5661,0))))</f>
        <v/>
      </c>
      <c r="U2271" s="169"/>
      <c r="V2271" s="170" t="e">
        <f>IF(C2271="",NA(),MATCH($B2271&amp;$C2271,'Smelter Look-up'!$J:$J,0))</f>
        <v>#N/A</v>
      </c>
      <c r="X2271" s="171">
        <f t="shared" ca="1" si="108"/>
        <v>0</v>
      </c>
      <c r="AB2271" s="171" t="str">
        <f t="shared" si="109"/>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10"/>
        <v/>
      </c>
      <c r="T2272" s="156" t="str">
        <f ca="1">IF(B2272="","",IF(ISERROR(MATCH($J2272,SorP!$B$1:$B$5661,0)),"",INDIRECT("'SorP'!$A$"&amp;MATCH($J2272,SorP!$B$1:$B$5661,0))))</f>
        <v/>
      </c>
      <c r="U2272" s="169"/>
      <c r="V2272" s="170" t="e">
        <f>IF(C2272="",NA(),MATCH($B2272&amp;$C2272,'Smelter Look-up'!$J:$J,0))</f>
        <v>#N/A</v>
      </c>
      <c r="X2272" s="171">
        <f t="shared" ca="1" si="108"/>
        <v>0</v>
      </c>
      <c r="AB2272" s="171" t="str">
        <f t="shared" si="109"/>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10"/>
        <v/>
      </c>
      <c r="T2273" s="156" t="str">
        <f ca="1">IF(B2273="","",IF(ISERROR(MATCH($J2273,SorP!$B$1:$B$5661,0)),"",INDIRECT("'SorP'!$A$"&amp;MATCH($J2273,SorP!$B$1:$B$5661,0))))</f>
        <v/>
      </c>
      <c r="U2273" s="169"/>
      <c r="V2273" s="170" t="e">
        <f>IF(C2273="",NA(),MATCH($B2273&amp;$C2273,'Smelter Look-up'!$J:$J,0))</f>
        <v>#N/A</v>
      </c>
      <c r="X2273" s="171">
        <f t="shared" ca="1" si="108"/>
        <v>0</v>
      </c>
      <c r="AB2273" s="171" t="str">
        <f t="shared" si="109"/>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10"/>
        <v/>
      </c>
      <c r="T2274" s="156" t="str">
        <f ca="1">IF(B2274="","",IF(ISERROR(MATCH($J2274,SorP!$B$1:$B$5661,0)),"",INDIRECT("'SorP'!$A$"&amp;MATCH($J2274,SorP!$B$1:$B$5661,0))))</f>
        <v/>
      </c>
      <c r="U2274" s="169"/>
      <c r="V2274" s="170" t="e">
        <f>IF(C2274="",NA(),MATCH($B2274&amp;$C2274,'Smelter Look-up'!$J:$J,0))</f>
        <v>#N/A</v>
      </c>
      <c r="X2274" s="171">
        <f t="shared" ca="1" si="108"/>
        <v>0</v>
      </c>
      <c r="AB2274" s="171" t="str">
        <f t="shared" si="109"/>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10"/>
        <v/>
      </c>
      <c r="T2275" s="156" t="str">
        <f ca="1">IF(B2275="","",IF(ISERROR(MATCH($J2275,SorP!$B$1:$B$5661,0)),"",INDIRECT("'SorP'!$A$"&amp;MATCH($J2275,SorP!$B$1:$B$5661,0))))</f>
        <v/>
      </c>
      <c r="U2275" s="169"/>
      <c r="V2275" s="170" t="e">
        <f>IF(C2275="",NA(),MATCH($B2275&amp;$C2275,'Smelter Look-up'!$J:$J,0))</f>
        <v>#N/A</v>
      </c>
      <c r="X2275" s="171">
        <f t="shared" ca="1" si="108"/>
        <v>0</v>
      </c>
      <c r="AB2275" s="171" t="str">
        <f t="shared" si="109"/>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10"/>
        <v/>
      </c>
      <c r="T2276" s="156" t="str">
        <f ca="1">IF(B2276="","",IF(ISERROR(MATCH($J2276,SorP!$B$1:$B$5661,0)),"",INDIRECT("'SorP'!$A$"&amp;MATCH($J2276,SorP!$B$1:$B$5661,0))))</f>
        <v/>
      </c>
      <c r="U2276" s="169"/>
      <c r="V2276" s="170" t="e">
        <f>IF(C2276="",NA(),MATCH($B2276&amp;$C2276,'Smelter Look-up'!$J:$J,0))</f>
        <v>#N/A</v>
      </c>
      <c r="X2276" s="171">
        <f t="shared" ca="1" si="108"/>
        <v>0</v>
      </c>
      <c r="AB2276" s="171" t="str">
        <f t="shared" si="109"/>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10"/>
        <v/>
      </c>
      <c r="T2277" s="156" t="str">
        <f ca="1">IF(B2277="","",IF(ISERROR(MATCH($J2277,SorP!$B$1:$B$5661,0)),"",INDIRECT("'SorP'!$A$"&amp;MATCH($J2277,SorP!$B$1:$B$5661,0))))</f>
        <v/>
      </c>
      <c r="U2277" s="169"/>
      <c r="V2277" s="170" t="e">
        <f>IF(C2277="",NA(),MATCH($B2277&amp;$C2277,'Smelter Look-up'!$J:$J,0))</f>
        <v>#N/A</v>
      </c>
      <c r="X2277" s="171">
        <f t="shared" ca="1" si="108"/>
        <v>0</v>
      </c>
      <c r="AB2277" s="171" t="str">
        <f t="shared" si="109"/>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10"/>
        <v/>
      </c>
      <c r="T2278" s="156" t="str">
        <f ca="1">IF(B2278="","",IF(ISERROR(MATCH($J2278,SorP!$B$1:$B$5661,0)),"",INDIRECT("'SorP'!$A$"&amp;MATCH($J2278,SorP!$B$1:$B$5661,0))))</f>
        <v/>
      </c>
      <c r="U2278" s="169"/>
      <c r="V2278" s="170" t="e">
        <f>IF(C2278="",NA(),MATCH($B2278&amp;$C2278,'Smelter Look-up'!$J:$J,0))</f>
        <v>#N/A</v>
      </c>
      <c r="X2278" s="171">
        <f t="shared" ca="1" si="108"/>
        <v>0</v>
      </c>
      <c r="AB2278" s="171" t="str">
        <f t="shared" si="109"/>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10"/>
        <v/>
      </c>
      <c r="T2279" s="156" t="str">
        <f ca="1">IF(B2279="","",IF(ISERROR(MATCH($J2279,SorP!$B$1:$B$5661,0)),"",INDIRECT("'SorP'!$A$"&amp;MATCH($J2279,SorP!$B$1:$B$5661,0))))</f>
        <v/>
      </c>
      <c r="U2279" s="169"/>
      <c r="V2279" s="170" t="e">
        <f>IF(C2279="",NA(),MATCH($B2279&amp;$C2279,'Smelter Look-up'!$J:$J,0))</f>
        <v>#N/A</v>
      </c>
      <c r="X2279" s="171">
        <f t="shared" ca="1" si="108"/>
        <v>0</v>
      </c>
      <c r="AB2279" s="171" t="str">
        <f t="shared" si="109"/>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10"/>
        <v/>
      </c>
      <c r="T2280" s="156" t="str">
        <f ca="1">IF(B2280="","",IF(ISERROR(MATCH($J2280,SorP!$B$1:$B$5661,0)),"",INDIRECT("'SorP'!$A$"&amp;MATCH($J2280,SorP!$B$1:$B$5661,0))))</f>
        <v/>
      </c>
      <c r="U2280" s="169"/>
      <c r="V2280" s="170" t="e">
        <f>IF(C2280="",NA(),MATCH($B2280&amp;$C2280,'Smelter Look-up'!$J:$J,0))</f>
        <v>#N/A</v>
      </c>
      <c r="X2280" s="171">
        <f t="shared" ca="1" si="108"/>
        <v>0</v>
      </c>
      <c r="AB2280" s="171" t="str">
        <f t="shared" si="109"/>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10"/>
        <v/>
      </c>
      <c r="T2281" s="156" t="str">
        <f ca="1">IF(B2281="","",IF(ISERROR(MATCH($J2281,SorP!$B$1:$B$5661,0)),"",INDIRECT("'SorP'!$A$"&amp;MATCH($J2281,SorP!$B$1:$B$5661,0))))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10"/>
        <v/>
      </c>
      <c r="T2282" s="156" t="str">
        <f ca="1">IF(B2282="","",IF(ISERROR(MATCH($J2282,SorP!$B$1:$B$5661,0)),"",INDIRECT("'SorP'!$A$"&amp;MATCH($J2282,SorP!$B$1:$B$5661,0))))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10"/>
        <v/>
      </c>
      <c r="T2283" s="156" t="str">
        <f ca="1">IF(B2283="","",IF(ISERROR(MATCH($J2283,SorP!$B$1:$B$5661,0)),"",INDIRECT("'SorP'!$A$"&amp;MATCH($J2283,SorP!$B$1:$B$5661,0))))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10"/>
        <v/>
      </c>
      <c r="T2284" s="156" t="str">
        <f ca="1">IF(B2284="","",IF(ISERROR(MATCH($J2284,SorP!$B$1:$B$5661,0)),"",INDIRECT("'SorP'!$A$"&amp;MATCH($J2284,SorP!$B$1:$B$5661,0))))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10"/>
        <v/>
      </c>
      <c r="T2285" s="156" t="str">
        <f ca="1">IF(B2285="","",IF(ISERROR(MATCH($J2285,SorP!$B$1:$B$5661,0)),"",INDIRECT("'SorP'!$A$"&amp;MATCH($J2285,SorP!$B$1:$B$5661,0))))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10"/>
        <v/>
      </c>
      <c r="T2286" s="156" t="str">
        <f ca="1">IF(B2286="","",IF(ISERROR(MATCH($J2286,SorP!$B$1:$B$5661,0)),"",INDIRECT("'SorP'!$A$"&amp;MATCH($J2286,SorP!$B$1:$B$5661,0))))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10"/>
        <v/>
      </c>
      <c r="T2287" s="156" t="str">
        <f ca="1">IF(B2287="","",IF(ISERROR(MATCH($J2287,SorP!$B$1:$B$5661,0)),"",INDIRECT("'SorP'!$A$"&amp;MATCH($J2287,SorP!$B$1:$B$5661,0))))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0"/>
        <v/>
      </c>
      <c r="T2288" s="156" t="str">
        <f ca="1">IF(B2288="","",IF(ISERROR(MATCH($J2288,SorP!$B$1:$B$5661,0)),"",INDIRECT("'SorP'!$A$"&amp;MATCH($J2288,SorP!$B$1:$B$5661,0))))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0"/>
        <v/>
      </c>
      <c r="T2289" s="156" t="str">
        <f ca="1">IF(B2289="","",IF(ISERROR(MATCH($J2289,SorP!$B$1:$B$5661,0)),"",INDIRECT("'SorP'!$A$"&amp;MATCH($J2289,SorP!$B$1:$B$5661,0))))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0"/>
        <v/>
      </c>
      <c r="T2290" s="156" t="str">
        <f ca="1">IF(B2290="","",IF(ISERROR(MATCH($J2290,SorP!$B$1:$B$5661,0)),"",INDIRECT("'SorP'!$A$"&amp;MATCH($J2290,SorP!$B$1:$B$5661,0))))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0"/>
        <v/>
      </c>
      <c r="T2291" s="156" t="str">
        <f ca="1">IF(B2291="","",IF(ISERROR(MATCH($J2291,SorP!$B$1:$B$5661,0)),"",INDIRECT("'SorP'!$A$"&amp;MATCH($J2291,SorP!$B$1:$B$5661,0))))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0"/>
        <v/>
      </c>
      <c r="T2292" s="156" t="str">
        <f ca="1">IF(B2292="","",IF(ISERROR(MATCH($J2292,SorP!$B$1:$B$5661,0)),"",INDIRECT("'SorP'!$A$"&amp;MATCH($J2292,SorP!$B$1:$B$5661,0))))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0"/>
        <v/>
      </c>
      <c r="T2293" s="156" t="str">
        <f ca="1">IF(B2293="","",IF(ISERROR(MATCH($J2293,SorP!$B$1:$B$5661,0)),"",INDIRECT("'SorP'!$A$"&amp;MATCH($J2293,SorP!$B$1:$B$5661,0))))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0"/>
        <v/>
      </c>
      <c r="T2294" s="156" t="str">
        <f ca="1">IF(B2294="","",IF(ISERROR(MATCH($J2294,SorP!$B$1:$B$5661,0)),"",INDIRECT("'SorP'!$A$"&amp;MATCH($J2294,SorP!$B$1:$B$5661,0))))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IF(B2295="","",IF(ISERROR(MATCH($J2295,SorP!$B$1:$B$5661,0)),"",INDIRECT("'SorP'!$A$"&amp;MATCH($J2295,SorP!$B$1:$B$5661,0))))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IF(B2296="","",IF(ISERROR(MATCH($J2296,SorP!$B$1:$B$5661,0)),"",INDIRECT("'SorP'!$A$"&amp;MATCH($J2296,SorP!$B$1:$B$5661,0))))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IF(B2297="","",IF(ISERROR(MATCH($J2297,SorP!$B$1:$B$5661,0)),"",INDIRECT("'SorP'!$A$"&amp;MATCH($J2297,SorP!$B$1:$B$5661,0))))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ref="X2303:X2366" ca="1" si="111">IF(AND(C2303="Smelter not listed",OR(LEN(D2303)=0,LEN(E2303)=0)),1,0)</f>
        <v>0</v>
      </c>
      <c r="AB2303" s="171" t="str">
        <f t="shared" ref="AB2303:AB2366" si="112">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3">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11"/>
        <v>0</v>
      </c>
      <c r="AB2304" s="171" t="str">
        <f t="shared" si="112"/>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3"/>
        <v/>
      </c>
      <c r="T2305" s="156" t="str">
        <f ca="1">IF(B2305="","",IF(ISERROR(MATCH($J2305,SorP!$B$1:$B$5661,0)),"",INDIRECT("'SorP'!$A$"&amp;MATCH($J2305,SorP!$B$1:$B$5661,0))))</f>
        <v/>
      </c>
      <c r="U2305" s="169"/>
      <c r="V2305" s="170" t="e">
        <f>IF(C2305="",NA(),MATCH($B2305&amp;$C2305,'Smelter Look-up'!$J:$J,0))</f>
        <v>#N/A</v>
      </c>
      <c r="X2305" s="171">
        <f t="shared" ca="1" si="111"/>
        <v>0</v>
      </c>
      <c r="AB2305" s="171" t="str">
        <f t="shared" si="112"/>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3"/>
        <v/>
      </c>
      <c r="T2306" s="156" t="str">
        <f ca="1">IF(B2306="","",IF(ISERROR(MATCH($J2306,SorP!$B$1:$B$5661,0)),"",INDIRECT("'SorP'!$A$"&amp;MATCH($J2306,SorP!$B$1:$B$5661,0))))</f>
        <v/>
      </c>
      <c r="U2306" s="169"/>
      <c r="V2306" s="170" t="e">
        <f>IF(C2306="",NA(),MATCH($B2306&amp;$C2306,'Smelter Look-up'!$J:$J,0))</f>
        <v>#N/A</v>
      </c>
      <c r="X2306" s="171">
        <f t="shared" ca="1" si="111"/>
        <v>0</v>
      </c>
      <c r="AB2306" s="171" t="str">
        <f t="shared" si="112"/>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3"/>
        <v/>
      </c>
      <c r="T2307" s="156" t="str">
        <f ca="1">IF(B2307="","",IF(ISERROR(MATCH($J2307,SorP!$B$1:$B$5661,0)),"",INDIRECT("'SorP'!$A$"&amp;MATCH($J2307,SorP!$B$1:$B$5661,0))))</f>
        <v/>
      </c>
      <c r="U2307" s="169"/>
      <c r="V2307" s="170" t="e">
        <f>IF(C2307="",NA(),MATCH($B2307&amp;$C2307,'Smelter Look-up'!$J:$J,0))</f>
        <v>#N/A</v>
      </c>
      <c r="X2307" s="171">
        <f t="shared" ca="1" si="111"/>
        <v>0</v>
      </c>
      <c r="AB2307" s="171" t="str">
        <f t="shared" si="112"/>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3"/>
        <v/>
      </c>
      <c r="T2308" s="156" t="str">
        <f ca="1">IF(B2308="","",IF(ISERROR(MATCH($J2308,SorP!$B$1:$B$5661,0)),"",INDIRECT("'SorP'!$A$"&amp;MATCH($J2308,SorP!$B$1:$B$5661,0))))</f>
        <v/>
      </c>
      <c r="U2308" s="169"/>
      <c r="V2308" s="170" t="e">
        <f>IF(C2308="",NA(),MATCH($B2308&amp;$C2308,'Smelter Look-up'!$J:$J,0))</f>
        <v>#N/A</v>
      </c>
      <c r="X2308" s="171">
        <f t="shared" ca="1" si="111"/>
        <v>0</v>
      </c>
      <c r="AB2308" s="171" t="str">
        <f t="shared" si="112"/>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3"/>
        <v/>
      </c>
      <c r="T2309" s="156" t="str">
        <f ca="1">IF(B2309="","",IF(ISERROR(MATCH($J2309,SorP!$B$1:$B$5661,0)),"",INDIRECT("'SorP'!$A$"&amp;MATCH($J2309,SorP!$B$1:$B$5661,0))))</f>
        <v/>
      </c>
      <c r="U2309" s="169"/>
      <c r="V2309" s="170" t="e">
        <f>IF(C2309="",NA(),MATCH($B2309&amp;$C2309,'Smelter Look-up'!$J:$J,0))</f>
        <v>#N/A</v>
      </c>
      <c r="X2309" s="171">
        <f t="shared" ca="1" si="111"/>
        <v>0</v>
      </c>
      <c r="AB2309" s="171" t="str">
        <f t="shared" si="112"/>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3"/>
        <v/>
      </c>
      <c r="T2310" s="156" t="str">
        <f ca="1">IF(B2310="","",IF(ISERROR(MATCH($J2310,SorP!$B$1:$B$5661,0)),"",INDIRECT("'SorP'!$A$"&amp;MATCH($J2310,SorP!$B$1:$B$5661,0))))</f>
        <v/>
      </c>
      <c r="U2310" s="169"/>
      <c r="V2310" s="170" t="e">
        <f>IF(C2310="",NA(),MATCH($B2310&amp;$C2310,'Smelter Look-up'!$J:$J,0))</f>
        <v>#N/A</v>
      </c>
      <c r="X2310" s="171">
        <f t="shared" ca="1" si="111"/>
        <v>0</v>
      </c>
      <c r="AB2310" s="171" t="str">
        <f t="shared" si="112"/>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3"/>
        <v/>
      </c>
      <c r="T2311" s="156" t="str">
        <f ca="1">IF(B2311="","",IF(ISERROR(MATCH($J2311,SorP!$B$1:$B$5661,0)),"",INDIRECT("'SorP'!$A$"&amp;MATCH($J2311,SorP!$B$1:$B$5661,0))))</f>
        <v/>
      </c>
      <c r="U2311" s="169"/>
      <c r="V2311" s="170" t="e">
        <f>IF(C2311="",NA(),MATCH($B2311&amp;$C2311,'Smelter Look-up'!$J:$J,0))</f>
        <v>#N/A</v>
      </c>
      <c r="X2311" s="171">
        <f t="shared" ca="1" si="111"/>
        <v>0</v>
      </c>
      <c r="AB2311" s="171" t="str">
        <f t="shared" si="112"/>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3"/>
        <v/>
      </c>
      <c r="T2312" s="156" t="str">
        <f ca="1">IF(B2312="","",IF(ISERROR(MATCH($J2312,SorP!$B$1:$B$5661,0)),"",INDIRECT("'SorP'!$A$"&amp;MATCH($J2312,SorP!$B$1:$B$5661,0))))</f>
        <v/>
      </c>
      <c r="U2312" s="169"/>
      <c r="V2312" s="170" t="e">
        <f>IF(C2312="",NA(),MATCH($B2312&amp;$C2312,'Smelter Look-up'!$J:$J,0))</f>
        <v>#N/A</v>
      </c>
      <c r="X2312" s="171">
        <f t="shared" ca="1" si="111"/>
        <v>0</v>
      </c>
      <c r="AB2312" s="171" t="str">
        <f t="shared" si="112"/>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3"/>
        <v/>
      </c>
      <c r="T2313" s="156" t="str">
        <f ca="1">IF(B2313="","",IF(ISERROR(MATCH($J2313,SorP!$B$1:$B$5661,0)),"",INDIRECT("'SorP'!$A$"&amp;MATCH($J2313,SorP!$B$1:$B$5661,0))))</f>
        <v/>
      </c>
      <c r="U2313" s="169"/>
      <c r="V2313" s="170" t="e">
        <f>IF(C2313="",NA(),MATCH($B2313&amp;$C2313,'Smelter Look-up'!$J:$J,0))</f>
        <v>#N/A</v>
      </c>
      <c r="X2313" s="171">
        <f t="shared" ca="1" si="111"/>
        <v>0</v>
      </c>
      <c r="AB2313" s="171" t="str">
        <f t="shared" si="112"/>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3"/>
        <v/>
      </c>
      <c r="T2314" s="156" t="str">
        <f ca="1">IF(B2314="","",IF(ISERROR(MATCH($J2314,SorP!$B$1:$B$5661,0)),"",INDIRECT("'SorP'!$A$"&amp;MATCH($J2314,SorP!$B$1:$B$5661,0))))</f>
        <v/>
      </c>
      <c r="U2314" s="169"/>
      <c r="V2314" s="170" t="e">
        <f>IF(C2314="",NA(),MATCH($B2314&amp;$C2314,'Smelter Look-up'!$J:$J,0))</f>
        <v>#N/A</v>
      </c>
      <c r="X2314" s="171">
        <f t="shared" ca="1" si="111"/>
        <v>0</v>
      </c>
      <c r="AB2314" s="171" t="str">
        <f t="shared" si="112"/>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3"/>
        <v/>
      </c>
      <c r="T2315" s="156" t="str">
        <f ca="1">IF(B2315="","",IF(ISERROR(MATCH($J2315,SorP!$B$1:$B$5661,0)),"",INDIRECT("'SorP'!$A$"&amp;MATCH($J2315,SorP!$B$1:$B$5661,0))))</f>
        <v/>
      </c>
      <c r="U2315" s="169"/>
      <c r="V2315" s="170" t="e">
        <f>IF(C2315="",NA(),MATCH($B2315&amp;$C2315,'Smelter Look-up'!$J:$J,0))</f>
        <v>#N/A</v>
      </c>
      <c r="X2315" s="171">
        <f t="shared" ca="1" si="111"/>
        <v>0</v>
      </c>
      <c r="AB2315" s="171" t="str">
        <f t="shared" si="112"/>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3"/>
        <v/>
      </c>
      <c r="T2316" s="156" t="str">
        <f ca="1">IF(B2316="","",IF(ISERROR(MATCH($J2316,SorP!$B$1:$B$5661,0)),"",INDIRECT("'SorP'!$A$"&amp;MATCH($J2316,SorP!$B$1:$B$5661,0))))</f>
        <v/>
      </c>
      <c r="U2316" s="169"/>
      <c r="V2316" s="170" t="e">
        <f>IF(C2316="",NA(),MATCH($B2316&amp;$C2316,'Smelter Look-up'!$J:$J,0))</f>
        <v>#N/A</v>
      </c>
      <c r="X2316" s="171">
        <f t="shared" ca="1" si="111"/>
        <v>0</v>
      </c>
      <c r="AB2316" s="171" t="str">
        <f t="shared" si="112"/>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3"/>
        <v/>
      </c>
      <c r="T2317" s="156" t="str">
        <f ca="1">IF(B2317="","",IF(ISERROR(MATCH($J2317,SorP!$B$1:$B$5661,0)),"",INDIRECT("'SorP'!$A$"&amp;MATCH($J2317,SorP!$B$1:$B$5661,0))))</f>
        <v/>
      </c>
      <c r="U2317" s="169"/>
      <c r="V2317" s="170" t="e">
        <f>IF(C2317="",NA(),MATCH($B2317&amp;$C2317,'Smelter Look-up'!$J:$J,0))</f>
        <v>#N/A</v>
      </c>
      <c r="X2317" s="171">
        <f t="shared" ca="1" si="111"/>
        <v>0</v>
      </c>
      <c r="AB2317" s="171" t="str">
        <f t="shared" si="112"/>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3"/>
        <v/>
      </c>
      <c r="T2318" s="156" t="str">
        <f ca="1">IF(B2318="","",IF(ISERROR(MATCH($J2318,SorP!$B$1:$B$5661,0)),"",INDIRECT("'SorP'!$A$"&amp;MATCH($J2318,SorP!$B$1:$B$5661,0))))</f>
        <v/>
      </c>
      <c r="U2318" s="169"/>
      <c r="V2318" s="170" t="e">
        <f>IF(C2318="",NA(),MATCH($B2318&amp;$C2318,'Smelter Look-up'!$J:$J,0))</f>
        <v>#N/A</v>
      </c>
      <c r="X2318" s="171">
        <f t="shared" ca="1" si="111"/>
        <v>0</v>
      </c>
      <c r="AB2318" s="171" t="str">
        <f t="shared" si="112"/>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3"/>
        <v/>
      </c>
      <c r="T2319" s="156" t="str">
        <f ca="1">IF(B2319="","",IF(ISERROR(MATCH($J2319,SorP!$B$1:$B$5661,0)),"",INDIRECT("'SorP'!$A$"&amp;MATCH($J2319,SorP!$B$1:$B$5661,0))))</f>
        <v/>
      </c>
      <c r="U2319" s="169"/>
      <c r="V2319" s="170" t="e">
        <f>IF(C2319="",NA(),MATCH($B2319&amp;$C2319,'Smelter Look-up'!$J:$J,0))</f>
        <v>#N/A</v>
      </c>
      <c r="X2319" s="171">
        <f t="shared" ca="1" si="111"/>
        <v>0</v>
      </c>
      <c r="AB2319" s="171" t="str">
        <f t="shared" si="112"/>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3"/>
        <v/>
      </c>
      <c r="T2320" s="156" t="str">
        <f ca="1">IF(B2320="","",IF(ISERROR(MATCH($J2320,SorP!$B$1:$B$5661,0)),"",INDIRECT("'SorP'!$A$"&amp;MATCH($J2320,SorP!$B$1:$B$5661,0))))</f>
        <v/>
      </c>
      <c r="U2320" s="169"/>
      <c r="V2320" s="170" t="e">
        <f>IF(C2320="",NA(),MATCH($B2320&amp;$C2320,'Smelter Look-up'!$J:$J,0))</f>
        <v>#N/A</v>
      </c>
      <c r="X2320" s="171">
        <f t="shared" ca="1" si="111"/>
        <v>0</v>
      </c>
      <c r="AB2320" s="171" t="str">
        <f t="shared" si="112"/>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3"/>
        <v/>
      </c>
      <c r="T2321" s="156" t="str">
        <f ca="1">IF(B2321="","",IF(ISERROR(MATCH($J2321,SorP!$B$1:$B$5661,0)),"",INDIRECT("'SorP'!$A$"&amp;MATCH($J2321,SorP!$B$1:$B$5661,0))))</f>
        <v/>
      </c>
      <c r="U2321" s="169"/>
      <c r="V2321" s="170" t="e">
        <f>IF(C2321="",NA(),MATCH($B2321&amp;$C2321,'Smelter Look-up'!$J:$J,0))</f>
        <v>#N/A</v>
      </c>
      <c r="X2321" s="171">
        <f t="shared" ca="1" si="111"/>
        <v>0</v>
      </c>
      <c r="AB2321" s="171" t="str">
        <f t="shared" si="112"/>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3"/>
        <v/>
      </c>
      <c r="T2322" s="156" t="str">
        <f ca="1">IF(B2322="","",IF(ISERROR(MATCH($J2322,SorP!$B$1:$B$5661,0)),"",INDIRECT("'SorP'!$A$"&amp;MATCH($J2322,SorP!$B$1:$B$5661,0))))</f>
        <v/>
      </c>
      <c r="U2322" s="169"/>
      <c r="V2322" s="170" t="e">
        <f>IF(C2322="",NA(),MATCH($B2322&amp;$C2322,'Smelter Look-up'!$J:$J,0))</f>
        <v>#N/A</v>
      </c>
      <c r="X2322" s="171">
        <f t="shared" ca="1" si="111"/>
        <v>0</v>
      </c>
      <c r="AB2322" s="171" t="str">
        <f t="shared" si="112"/>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3"/>
        <v/>
      </c>
      <c r="T2323" s="156" t="str">
        <f ca="1">IF(B2323="","",IF(ISERROR(MATCH($J2323,SorP!$B$1:$B$5661,0)),"",INDIRECT("'SorP'!$A$"&amp;MATCH($J2323,SorP!$B$1:$B$5661,0))))</f>
        <v/>
      </c>
      <c r="U2323" s="169"/>
      <c r="V2323" s="170" t="e">
        <f>IF(C2323="",NA(),MATCH($B2323&amp;$C2323,'Smelter Look-up'!$J:$J,0))</f>
        <v>#N/A</v>
      </c>
      <c r="X2323" s="171">
        <f t="shared" ca="1" si="111"/>
        <v>0</v>
      </c>
      <c r="AB2323" s="171" t="str">
        <f t="shared" si="112"/>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3"/>
        <v/>
      </c>
      <c r="T2324" s="156" t="str">
        <f ca="1">IF(B2324="","",IF(ISERROR(MATCH($J2324,SorP!$B$1:$B$5661,0)),"",INDIRECT("'SorP'!$A$"&amp;MATCH($J2324,SorP!$B$1:$B$5661,0))))</f>
        <v/>
      </c>
      <c r="U2324" s="169"/>
      <c r="V2324" s="170" t="e">
        <f>IF(C2324="",NA(),MATCH($B2324&amp;$C2324,'Smelter Look-up'!$J:$J,0))</f>
        <v>#N/A</v>
      </c>
      <c r="X2324" s="171">
        <f t="shared" ca="1" si="111"/>
        <v>0</v>
      </c>
      <c r="AB2324" s="171" t="str">
        <f t="shared" si="112"/>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3"/>
        <v/>
      </c>
      <c r="T2325" s="156" t="str">
        <f ca="1">IF(B2325="","",IF(ISERROR(MATCH($J2325,SorP!$B$1:$B$5661,0)),"",INDIRECT("'SorP'!$A$"&amp;MATCH($J2325,SorP!$B$1:$B$5661,0))))</f>
        <v/>
      </c>
      <c r="U2325" s="169"/>
      <c r="V2325" s="170" t="e">
        <f>IF(C2325="",NA(),MATCH($B2325&amp;$C2325,'Smelter Look-up'!$J:$J,0))</f>
        <v>#N/A</v>
      </c>
      <c r="X2325" s="171">
        <f t="shared" ca="1" si="111"/>
        <v>0</v>
      </c>
      <c r="AB2325" s="171" t="str">
        <f t="shared" si="112"/>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3"/>
        <v/>
      </c>
      <c r="T2326" s="156" t="str">
        <f ca="1">IF(B2326="","",IF(ISERROR(MATCH($J2326,SorP!$B$1:$B$5661,0)),"",INDIRECT("'SorP'!$A$"&amp;MATCH($J2326,SorP!$B$1:$B$5661,0))))</f>
        <v/>
      </c>
      <c r="U2326" s="169"/>
      <c r="V2326" s="170" t="e">
        <f>IF(C2326="",NA(),MATCH($B2326&amp;$C2326,'Smelter Look-up'!$J:$J,0))</f>
        <v>#N/A</v>
      </c>
      <c r="X2326" s="171">
        <f t="shared" ca="1" si="111"/>
        <v>0</v>
      </c>
      <c r="AB2326" s="171" t="str">
        <f t="shared" si="112"/>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3"/>
        <v/>
      </c>
      <c r="T2327" s="156" t="str">
        <f ca="1">IF(B2327="","",IF(ISERROR(MATCH($J2327,SorP!$B$1:$B$5661,0)),"",INDIRECT("'SorP'!$A$"&amp;MATCH($J2327,SorP!$B$1:$B$5661,0))))</f>
        <v/>
      </c>
      <c r="U2327" s="169"/>
      <c r="V2327" s="170" t="e">
        <f>IF(C2327="",NA(),MATCH($B2327&amp;$C2327,'Smelter Look-up'!$J:$J,0))</f>
        <v>#N/A</v>
      </c>
      <c r="X2327" s="171">
        <f t="shared" ca="1" si="111"/>
        <v>0</v>
      </c>
      <c r="AB2327" s="171" t="str">
        <f t="shared" si="112"/>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3"/>
        <v/>
      </c>
      <c r="T2328" s="156" t="str">
        <f ca="1">IF(B2328="","",IF(ISERROR(MATCH($J2328,SorP!$B$1:$B$5661,0)),"",INDIRECT("'SorP'!$A$"&amp;MATCH($J2328,SorP!$B$1:$B$5661,0))))</f>
        <v/>
      </c>
      <c r="U2328" s="169"/>
      <c r="V2328" s="170" t="e">
        <f>IF(C2328="",NA(),MATCH($B2328&amp;$C2328,'Smelter Look-up'!$J:$J,0))</f>
        <v>#N/A</v>
      </c>
      <c r="X2328" s="171">
        <f t="shared" ca="1" si="111"/>
        <v>0</v>
      </c>
      <c r="AB2328" s="171" t="str">
        <f t="shared" si="112"/>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3"/>
        <v/>
      </c>
      <c r="T2329" s="156" t="str">
        <f ca="1">IF(B2329="","",IF(ISERROR(MATCH($J2329,SorP!$B$1:$B$5661,0)),"",INDIRECT("'SorP'!$A$"&amp;MATCH($J2329,SorP!$B$1:$B$5661,0))))</f>
        <v/>
      </c>
      <c r="U2329" s="169"/>
      <c r="V2329" s="170" t="e">
        <f>IF(C2329="",NA(),MATCH($B2329&amp;$C2329,'Smelter Look-up'!$J:$J,0))</f>
        <v>#N/A</v>
      </c>
      <c r="X2329" s="171">
        <f t="shared" ca="1" si="111"/>
        <v>0</v>
      </c>
      <c r="AB2329" s="171" t="str">
        <f t="shared" si="112"/>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3"/>
        <v/>
      </c>
      <c r="T2330" s="156" t="str">
        <f ca="1">IF(B2330="","",IF(ISERROR(MATCH($J2330,SorP!$B$1:$B$5661,0)),"",INDIRECT("'SorP'!$A$"&amp;MATCH($J2330,SorP!$B$1:$B$5661,0))))</f>
        <v/>
      </c>
      <c r="U2330" s="169"/>
      <c r="V2330" s="170" t="e">
        <f>IF(C2330="",NA(),MATCH($B2330&amp;$C2330,'Smelter Look-up'!$J:$J,0))</f>
        <v>#N/A</v>
      </c>
      <c r="X2330" s="171">
        <f t="shared" ca="1" si="111"/>
        <v>0</v>
      </c>
      <c r="AB2330" s="171" t="str">
        <f t="shared" si="112"/>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3"/>
        <v/>
      </c>
      <c r="T2331" s="156" t="str">
        <f ca="1">IF(B2331="","",IF(ISERROR(MATCH($J2331,SorP!$B$1:$B$5661,0)),"",INDIRECT("'SorP'!$A$"&amp;MATCH($J2331,SorP!$B$1:$B$5661,0))))</f>
        <v/>
      </c>
      <c r="U2331" s="169"/>
      <c r="V2331" s="170" t="e">
        <f>IF(C2331="",NA(),MATCH($B2331&amp;$C2331,'Smelter Look-up'!$J:$J,0))</f>
        <v>#N/A</v>
      </c>
      <c r="X2331" s="171">
        <f t="shared" ca="1" si="111"/>
        <v>0</v>
      </c>
      <c r="AB2331" s="171" t="str">
        <f t="shared" si="112"/>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3"/>
        <v/>
      </c>
      <c r="T2332" s="156" t="str">
        <f ca="1">IF(B2332="","",IF(ISERROR(MATCH($J2332,SorP!$B$1:$B$5661,0)),"",INDIRECT("'SorP'!$A$"&amp;MATCH($J2332,SorP!$B$1:$B$5661,0))))</f>
        <v/>
      </c>
      <c r="U2332" s="169"/>
      <c r="V2332" s="170" t="e">
        <f>IF(C2332="",NA(),MATCH($B2332&amp;$C2332,'Smelter Look-up'!$J:$J,0))</f>
        <v>#N/A</v>
      </c>
      <c r="X2332" s="171">
        <f t="shared" ca="1" si="111"/>
        <v>0</v>
      </c>
      <c r="AB2332" s="171" t="str">
        <f t="shared" si="112"/>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3"/>
        <v/>
      </c>
      <c r="T2333" s="156" t="str">
        <f ca="1">IF(B2333="","",IF(ISERROR(MATCH($J2333,SorP!$B$1:$B$5661,0)),"",INDIRECT("'SorP'!$A$"&amp;MATCH($J2333,SorP!$B$1:$B$5661,0))))</f>
        <v/>
      </c>
      <c r="U2333" s="169"/>
      <c r="V2333" s="170" t="e">
        <f>IF(C2333="",NA(),MATCH($B2333&amp;$C2333,'Smelter Look-up'!$J:$J,0))</f>
        <v>#N/A</v>
      </c>
      <c r="X2333" s="171">
        <f t="shared" ca="1" si="111"/>
        <v>0</v>
      </c>
      <c r="AB2333" s="171" t="str">
        <f t="shared" si="112"/>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3"/>
        <v/>
      </c>
      <c r="T2334" s="156" t="str">
        <f ca="1">IF(B2334="","",IF(ISERROR(MATCH($J2334,SorP!$B$1:$B$5661,0)),"",INDIRECT("'SorP'!$A$"&amp;MATCH($J2334,SorP!$B$1:$B$5661,0))))</f>
        <v/>
      </c>
      <c r="U2334" s="169"/>
      <c r="V2334" s="170" t="e">
        <f>IF(C2334="",NA(),MATCH($B2334&amp;$C2334,'Smelter Look-up'!$J:$J,0))</f>
        <v>#N/A</v>
      </c>
      <c r="X2334" s="171">
        <f t="shared" ca="1" si="111"/>
        <v>0</v>
      </c>
      <c r="AB2334" s="171" t="str">
        <f t="shared" si="112"/>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3"/>
        <v/>
      </c>
      <c r="T2335" s="156" t="str">
        <f ca="1">IF(B2335="","",IF(ISERROR(MATCH($J2335,SorP!$B$1:$B$5661,0)),"",INDIRECT("'SorP'!$A$"&amp;MATCH($J2335,SorP!$B$1:$B$5661,0))))</f>
        <v/>
      </c>
      <c r="U2335" s="169"/>
      <c r="V2335" s="170" t="e">
        <f>IF(C2335="",NA(),MATCH($B2335&amp;$C2335,'Smelter Look-up'!$J:$J,0))</f>
        <v>#N/A</v>
      </c>
      <c r="X2335" s="171">
        <f t="shared" ca="1" si="111"/>
        <v>0</v>
      </c>
      <c r="AB2335" s="171" t="str">
        <f t="shared" si="112"/>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3"/>
        <v/>
      </c>
      <c r="T2336" s="156" t="str">
        <f ca="1">IF(B2336="","",IF(ISERROR(MATCH($J2336,SorP!$B$1:$B$5661,0)),"",INDIRECT("'SorP'!$A$"&amp;MATCH($J2336,SorP!$B$1:$B$5661,0))))</f>
        <v/>
      </c>
      <c r="U2336" s="169"/>
      <c r="V2336" s="170" t="e">
        <f>IF(C2336="",NA(),MATCH($B2336&amp;$C2336,'Smelter Look-up'!$J:$J,0))</f>
        <v>#N/A</v>
      </c>
      <c r="X2336" s="171">
        <f t="shared" ca="1" si="111"/>
        <v>0</v>
      </c>
      <c r="AB2336" s="171" t="str">
        <f t="shared" si="112"/>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3"/>
        <v/>
      </c>
      <c r="T2337" s="156" t="str">
        <f ca="1">IF(B2337="","",IF(ISERROR(MATCH($J2337,SorP!$B$1:$B$5661,0)),"",INDIRECT("'SorP'!$A$"&amp;MATCH($J2337,SorP!$B$1:$B$5661,0))))</f>
        <v/>
      </c>
      <c r="U2337" s="169"/>
      <c r="V2337" s="170" t="e">
        <f>IF(C2337="",NA(),MATCH($B2337&amp;$C2337,'Smelter Look-up'!$J:$J,0))</f>
        <v>#N/A</v>
      </c>
      <c r="X2337" s="171">
        <f t="shared" ca="1" si="111"/>
        <v>0</v>
      </c>
      <c r="AB2337" s="171" t="str">
        <f t="shared" si="112"/>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3"/>
        <v/>
      </c>
      <c r="T2338" s="156" t="str">
        <f ca="1">IF(B2338="","",IF(ISERROR(MATCH($J2338,SorP!$B$1:$B$5661,0)),"",INDIRECT("'SorP'!$A$"&amp;MATCH($J2338,SorP!$B$1:$B$5661,0))))</f>
        <v/>
      </c>
      <c r="U2338" s="169"/>
      <c r="V2338" s="170" t="e">
        <f>IF(C2338="",NA(),MATCH($B2338&amp;$C2338,'Smelter Look-up'!$J:$J,0))</f>
        <v>#N/A</v>
      </c>
      <c r="X2338" s="171">
        <f t="shared" ca="1" si="111"/>
        <v>0</v>
      </c>
      <c r="AB2338" s="171" t="str">
        <f t="shared" si="112"/>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3"/>
        <v/>
      </c>
      <c r="T2339" s="156" t="str">
        <f ca="1">IF(B2339="","",IF(ISERROR(MATCH($J2339,SorP!$B$1:$B$5661,0)),"",INDIRECT("'SorP'!$A$"&amp;MATCH($J2339,SorP!$B$1:$B$5661,0))))</f>
        <v/>
      </c>
      <c r="U2339" s="169"/>
      <c r="V2339" s="170" t="e">
        <f>IF(C2339="",NA(),MATCH($B2339&amp;$C2339,'Smelter Look-up'!$J:$J,0))</f>
        <v>#N/A</v>
      </c>
      <c r="X2339" s="171">
        <f t="shared" ca="1" si="111"/>
        <v>0</v>
      </c>
      <c r="AB2339" s="171" t="str">
        <f t="shared" si="112"/>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3"/>
        <v/>
      </c>
      <c r="T2340" s="156" t="str">
        <f ca="1">IF(B2340="","",IF(ISERROR(MATCH($J2340,SorP!$B$1:$B$5661,0)),"",INDIRECT("'SorP'!$A$"&amp;MATCH($J2340,SorP!$B$1:$B$5661,0))))</f>
        <v/>
      </c>
      <c r="U2340" s="169"/>
      <c r="V2340" s="170" t="e">
        <f>IF(C2340="",NA(),MATCH($B2340&amp;$C2340,'Smelter Look-up'!$J:$J,0))</f>
        <v>#N/A</v>
      </c>
      <c r="X2340" s="171">
        <f t="shared" ca="1" si="111"/>
        <v>0</v>
      </c>
      <c r="AB2340" s="171" t="str">
        <f t="shared" si="112"/>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3"/>
        <v/>
      </c>
      <c r="T2341" s="156" t="str">
        <f ca="1">IF(B2341="","",IF(ISERROR(MATCH($J2341,SorP!$B$1:$B$5661,0)),"",INDIRECT("'SorP'!$A$"&amp;MATCH($J2341,SorP!$B$1:$B$5661,0))))</f>
        <v/>
      </c>
      <c r="U2341" s="169"/>
      <c r="V2341" s="170" t="e">
        <f>IF(C2341="",NA(),MATCH($B2341&amp;$C2341,'Smelter Look-up'!$J:$J,0))</f>
        <v>#N/A</v>
      </c>
      <c r="X2341" s="171">
        <f t="shared" ca="1" si="111"/>
        <v>0</v>
      </c>
      <c r="AB2341" s="171" t="str">
        <f t="shared" si="112"/>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3"/>
        <v/>
      </c>
      <c r="T2342" s="156" t="str">
        <f ca="1">IF(B2342="","",IF(ISERROR(MATCH($J2342,SorP!$B$1:$B$5661,0)),"",INDIRECT("'SorP'!$A$"&amp;MATCH($J2342,SorP!$B$1:$B$5661,0))))</f>
        <v/>
      </c>
      <c r="U2342" s="169"/>
      <c r="V2342" s="170" t="e">
        <f>IF(C2342="",NA(),MATCH($B2342&amp;$C2342,'Smelter Look-up'!$J:$J,0))</f>
        <v>#N/A</v>
      </c>
      <c r="X2342" s="171">
        <f t="shared" ca="1" si="111"/>
        <v>0</v>
      </c>
      <c r="AB2342" s="171" t="str">
        <f t="shared" si="112"/>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3"/>
        <v/>
      </c>
      <c r="T2343" s="156" t="str">
        <f ca="1">IF(B2343="","",IF(ISERROR(MATCH($J2343,SorP!$B$1:$B$5661,0)),"",INDIRECT("'SorP'!$A$"&amp;MATCH($J2343,SorP!$B$1:$B$5661,0))))</f>
        <v/>
      </c>
      <c r="U2343" s="169"/>
      <c r="V2343" s="170" t="e">
        <f>IF(C2343="",NA(),MATCH($B2343&amp;$C2343,'Smelter Look-up'!$J:$J,0))</f>
        <v>#N/A</v>
      </c>
      <c r="X2343" s="171">
        <f t="shared" ca="1" si="111"/>
        <v>0</v>
      </c>
      <c r="AB2343" s="171" t="str">
        <f t="shared" si="112"/>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3"/>
        <v/>
      </c>
      <c r="T2344" s="156" t="str">
        <f ca="1">IF(B2344="","",IF(ISERROR(MATCH($J2344,SorP!$B$1:$B$5661,0)),"",INDIRECT("'SorP'!$A$"&amp;MATCH($J2344,SorP!$B$1:$B$5661,0))))</f>
        <v/>
      </c>
      <c r="U2344" s="169"/>
      <c r="V2344" s="170" t="e">
        <f>IF(C2344="",NA(),MATCH($B2344&amp;$C2344,'Smelter Look-up'!$J:$J,0))</f>
        <v>#N/A</v>
      </c>
      <c r="X2344" s="171">
        <f t="shared" ca="1" si="111"/>
        <v>0</v>
      </c>
      <c r="AB2344" s="171" t="str">
        <f t="shared" si="112"/>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3"/>
        <v/>
      </c>
      <c r="T2345" s="156" t="str">
        <f ca="1">IF(B2345="","",IF(ISERROR(MATCH($J2345,SorP!$B$1:$B$5661,0)),"",INDIRECT("'SorP'!$A$"&amp;MATCH($J2345,SorP!$B$1:$B$5661,0))))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3"/>
        <v/>
      </c>
      <c r="T2346" s="156" t="str">
        <f ca="1">IF(B2346="","",IF(ISERROR(MATCH($J2346,SorP!$B$1:$B$5661,0)),"",INDIRECT("'SorP'!$A$"&amp;MATCH($J2346,SorP!$B$1:$B$5661,0))))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3"/>
        <v/>
      </c>
      <c r="T2347" s="156" t="str">
        <f ca="1">IF(B2347="","",IF(ISERROR(MATCH($J2347,SorP!$B$1:$B$5661,0)),"",INDIRECT("'SorP'!$A$"&amp;MATCH($J2347,SorP!$B$1:$B$5661,0))))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3"/>
        <v/>
      </c>
      <c r="T2348" s="156" t="str">
        <f ca="1">IF(B2348="","",IF(ISERROR(MATCH($J2348,SorP!$B$1:$B$5661,0)),"",INDIRECT("'SorP'!$A$"&amp;MATCH($J2348,SorP!$B$1:$B$5661,0))))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3"/>
        <v/>
      </c>
      <c r="T2349" s="156" t="str">
        <f ca="1">IF(B2349="","",IF(ISERROR(MATCH($J2349,SorP!$B$1:$B$5661,0)),"",INDIRECT("'SorP'!$A$"&amp;MATCH($J2349,SorP!$B$1:$B$5661,0))))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3"/>
        <v/>
      </c>
      <c r="T2350" s="156" t="str">
        <f ca="1">IF(B2350="","",IF(ISERROR(MATCH($J2350,SorP!$B$1:$B$5661,0)),"",INDIRECT("'SorP'!$A$"&amp;MATCH($J2350,SorP!$B$1:$B$5661,0))))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3"/>
        <v/>
      </c>
      <c r="T2351" s="156" t="str">
        <f ca="1">IF(B2351="","",IF(ISERROR(MATCH($J2351,SorP!$B$1:$B$5661,0)),"",INDIRECT("'SorP'!$A$"&amp;MATCH($J2351,SorP!$B$1:$B$5661,0))))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3"/>
        <v/>
      </c>
      <c r="T2352" s="156" t="str">
        <f ca="1">IF(B2352="","",IF(ISERROR(MATCH($J2352,SorP!$B$1:$B$5661,0)),"",INDIRECT("'SorP'!$A$"&amp;MATCH($J2352,SorP!$B$1:$B$5661,0))))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3"/>
        <v/>
      </c>
      <c r="T2353" s="156" t="str">
        <f ca="1">IF(B2353="","",IF(ISERROR(MATCH($J2353,SorP!$B$1:$B$5661,0)),"",INDIRECT("'SorP'!$A$"&amp;MATCH($J2353,SorP!$B$1:$B$5661,0))))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3"/>
        <v/>
      </c>
      <c r="T2354" s="156" t="str">
        <f ca="1">IF(B2354="","",IF(ISERROR(MATCH($J2354,SorP!$B$1:$B$5661,0)),"",INDIRECT("'SorP'!$A$"&amp;MATCH($J2354,SorP!$B$1:$B$5661,0))))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3"/>
        <v/>
      </c>
      <c r="T2355" s="156" t="str">
        <f ca="1">IF(B2355="","",IF(ISERROR(MATCH($J2355,SorP!$B$1:$B$5661,0)),"",INDIRECT("'SorP'!$A$"&amp;MATCH($J2355,SorP!$B$1:$B$5661,0))))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3"/>
        <v/>
      </c>
      <c r="T2356" s="156" t="str">
        <f ca="1">IF(B2356="","",IF(ISERROR(MATCH($J2356,SorP!$B$1:$B$5661,0)),"",INDIRECT("'SorP'!$A$"&amp;MATCH($J2356,SorP!$B$1:$B$5661,0))))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3"/>
        <v/>
      </c>
      <c r="T2357" s="156" t="str">
        <f ca="1">IF(B2357="","",IF(ISERROR(MATCH($J2357,SorP!$B$1:$B$5661,0)),"",INDIRECT("'SorP'!$A$"&amp;MATCH($J2357,SorP!$B$1:$B$5661,0))))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3"/>
        <v/>
      </c>
      <c r="T2358" s="156" t="str">
        <f ca="1">IF(B2358="","",IF(ISERROR(MATCH($J2358,SorP!$B$1:$B$5661,0)),"",INDIRECT("'SorP'!$A$"&amp;MATCH($J2358,SorP!$B$1:$B$5661,0))))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IF(B2359="","",IF(ISERROR(MATCH($J2359,SorP!$B$1:$B$5661,0)),"",INDIRECT("'SorP'!$A$"&amp;MATCH($J2359,SorP!$B$1:$B$5661,0))))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IF(B2360="","",IF(ISERROR(MATCH($J2360,SorP!$B$1:$B$5661,0)),"",INDIRECT("'SorP'!$A$"&amp;MATCH($J2360,SorP!$B$1:$B$5661,0))))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IF(B2361="","",IF(ISERROR(MATCH($J2361,SorP!$B$1:$B$5661,0)),"",INDIRECT("'SorP'!$A$"&amp;MATCH($J2361,SorP!$B$1:$B$5661,0))))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ref="X2367:X2430" ca="1" si="114">IF(AND(C2367="Smelter not listed",OR(LEN(D2367)=0,LEN(E2367)=0)),1,0)</f>
        <v>0</v>
      </c>
      <c r="AB2367" s="171" t="str">
        <f t="shared" ref="AB2367:AB2430" si="115">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6">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4"/>
        <v>0</v>
      </c>
      <c r="AB2368" s="171" t="str">
        <f t="shared" si="115"/>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6"/>
        <v/>
      </c>
      <c r="T2369" s="156" t="str">
        <f ca="1">IF(B2369="","",IF(ISERROR(MATCH($J2369,SorP!$B$1:$B$5661,0)),"",INDIRECT("'SorP'!$A$"&amp;MATCH($J2369,SorP!$B$1:$B$5661,0))))</f>
        <v/>
      </c>
      <c r="U2369" s="169"/>
      <c r="V2369" s="170" t="e">
        <f>IF(C2369="",NA(),MATCH($B2369&amp;$C2369,'Smelter Look-up'!$J:$J,0))</f>
        <v>#N/A</v>
      </c>
      <c r="X2369" s="171">
        <f t="shared" ca="1" si="114"/>
        <v>0</v>
      </c>
      <c r="AB2369" s="171" t="str">
        <f t="shared" si="115"/>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6"/>
        <v/>
      </c>
      <c r="T2370" s="156" t="str">
        <f ca="1">IF(B2370="","",IF(ISERROR(MATCH($J2370,SorP!$B$1:$B$5661,0)),"",INDIRECT("'SorP'!$A$"&amp;MATCH($J2370,SorP!$B$1:$B$5661,0))))</f>
        <v/>
      </c>
      <c r="U2370" s="169"/>
      <c r="V2370" s="170" t="e">
        <f>IF(C2370="",NA(),MATCH($B2370&amp;$C2370,'Smelter Look-up'!$J:$J,0))</f>
        <v>#N/A</v>
      </c>
      <c r="X2370" s="171">
        <f t="shared" ca="1" si="114"/>
        <v>0</v>
      </c>
      <c r="AB2370" s="171" t="str">
        <f t="shared" si="115"/>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6"/>
        <v/>
      </c>
      <c r="T2371" s="156" t="str">
        <f ca="1">IF(B2371="","",IF(ISERROR(MATCH($J2371,SorP!$B$1:$B$5661,0)),"",INDIRECT("'SorP'!$A$"&amp;MATCH($J2371,SorP!$B$1:$B$5661,0))))</f>
        <v/>
      </c>
      <c r="U2371" s="169"/>
      <c r="V2371" s="170" t="e">
        <f>IF(C2371="",NA(),MATCH($B2371&amp;$C2371,'Smelter Look-up'!$J:$J,0))</f>
        <v>#N/A</v>
      </c>
      <c r="X2371" s="171">
        <f t="shared" ca="1" si="114"/>
        <v>0</v>
      </c>
      <c r="AB2371" s="171" t="str">
        <f t="shared" si="115"/>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6"/>
        <v/>
      </c>
      <c r="T2372" s="156" t="str">
        <f ca="1">IF(B2372="","",IF(ISERROR(MATCH($J2372,SorP!$B$1:$B$5661,0)),"",INDIRECT("'SorP'!$A$"&amp;MATCH($J2372,SorP!$B$1:$B$5661,0))))</f>
        <v/>
      </c>
      <c r="U2372" s="169"/>
      <c r="V2372" s="170" t="e">
        <f>IF(C2372="",NA(),MATCH($B2372&amp;$C2372,'Smelter Look-up'!$J:$J,0))</f>
        <v>#N/A</v>
      </c>
      <c r="X2372" s="171">
        <f t="shared" ca="1" si="114"/>
        <v>0</v>
      </c>
      <c r="AB2372" s="171" t="str">
        <f t="shared" si="115"/>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6"/>
        <v/>
      </c>
      <c r="T2373" s="156" t="str">
        <f ca="1">IF(B2373="","",IF(ISERROR(MATCH($J2373,SorP!$B$1:$B$5661,0)),"",INDIRECT("'SorP'!$A$"&amp;MATCH($J2373,SorP!$B$1:$B$5661,0))))</f>
        <v/>
      </c>
      <c r="U2373" s="169"/>
      <c r="V2373" s="170" t="e">
        <f>IF(C2373="",NA(),MATCH($B2373&amp;$C2373,'Smelter Look-up'!$J:$J,0))</f>
        <v>#N/A</v>
      </c>
      <c r="X2373" s="171">
        <f t="shared" ca="1" si="114"/>
        <v>0</v>
      </c>
      <c r="AB2373" s="171" t="str">
        <f t="shared" si="115"/>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6"/>
        <v/>
      </c>
      <c r="T2374" s="156" t="str">
        <f ca="1">IF(B2374="","",IF(ISERROR(MATCH($J2374,SorP!$B$1:$B$5661,0)),"",INDIRECT("'SorP'!$A$"&amp;MATCH($J2374,SorP!$B$1:$B$5661,0))))</f>
        <v/>
      </c>
      <c r="U2374" s="169"/>
      <c r="V2374" s="170" t="e">
        <f>IF(C2374="",NA(),MATCH($B2374&amp;$C2374,'Smelter Look-up'!$J:$J,0))</f>
        <v>#N/A</v>
      </c>
      <c r="X2374" s="171">
        <f t="shared" ca="1" si="114"/>
        <v>0</v>
      </c>
      <c r="AB2374" s="171" t="str">
        <f t="shared" si="115"/>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6"/>
        <v/>
      </c>
      <c r="T2375" s="156" t="str">
        <f ca="1">IF(B2375="","",IF(ISERROR(MATCH($J2375,SorP!$B$1:$B$5661,0)),"",INDIRECT("'SorP'!$A$"&amp;MATCH($J2375,SorP!$B$1:$B$5661,0))))</f>
        <v/>
      </c>
      <c r="U2375" s="169"/>
      <c r="V2375" s="170" t="e">
        <f>IF(C2375="",NA(),MATCH($B2375&amp;$C2375,'Smelter Look-up'!$J:$J,0))</f>
        <v>#N/A</v>
      </c>
      <c r="X2375" s="171">
        <f t="shared" ca="1" si="114"/>
        <v>0</v>
      </c>
      <c r="AB2375" s="171" t="str">
        <f t="shared" si="115"/>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6"/>
        <v/>
      </c>
      <c r="T2376" s="156" t="str">
        <f ca="1">IF(B2376="","",IF(ISERROR(MATCH($J2376,SorP!$B$1:$B$5661,0)),"",INDIRECT("'SorP'!$A$"&amp;MATCH($J2376,SorP!$B$1:$B$5661,0))))</f>
        <v/>
      </c>
      <c r="U2376" s="169"/>
      <c r="V2376" s="170" t="e">
        <f>IF(C2376="",NA(),MATCH($B2376&amp;$C2376,'Smelter Look-up'!$J:$J,0))</f>
        <v>#N/A</v>
      </c>
      <c r="X2376" s="171">
        <f t="shared" ca="1" si="114"/>
        <v>0</v>
      </c>
      <c r="AB2376" s="171" t="str">
        <f t="shared" si="115"/>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6"/>
        <v/>
      </c>
      <c r="T2377" s="156" t="str">
        <f ca="1">IF(B2377="","",IF(ISERROR(MATCH($J2377,SorP!$B$1:$B$5661,0)),"",INDIRECT("'SorP'!$A$"&amp;MATCH($J2377,SorP!$B$1:$B$5661,0))))</f>
        <v/>
      </c>
      <c r="U2377" s="169"/>
      <c r="V2377" s="170" t="e">
        <f>IF(C2377="",NA(),MATCH($B2377&amp;$C2377,'Smelter Look-up'!$J:$J,0))</f>
        <v>#N/A</v>
      </c>
      <c r="X2377" s="171">
        <f t="shared" ca="1" si="114"/>
        <v>0</v>
      </c>
      <c r="AB2377" s="171" t="str">
        <f t="shared" si="115"/>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6"/>
        <v/>
      </c>
      <c r="T2378" s="156" t="str">
        <f ca="1">IF(B2378="","",IF(ISERROR(MATCH($J2378,SorP!$B$1:$B$5661,0)),"",INDIRECT("'SorP'!$A$"&amp;MATCH($J2378,SorP!$B$1:$B$5661,0))))</f>
        <v/>
      </c>
      <c r="U2378" s="169"/>
      <c r="V2378" s="170" t="e">
        <f>IF(C2378="",NA(),MATCH($B2378&amp;$C2378,'Smelter Look-up'!$J:$J,0))</f>
        <v>#N/A</v>
      </c>
      <c r="X2378" s="171">
        <f t="shared" ca="1" si="114"/>
        <v>0</v>
      </c>
      <c r="AB2378" s="171" t="str">
        <f t="shared" si="115"/>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6"/>
        <v/>
      </c>
      <c r="T2379" s="156" t="str">
        <f ca="1">IF(B2379="","",IF(ISERROR(MATCH($J2379,SorP!$B$1:$B$5661,0)),"",INDIRECT("'SorP'!$A$"&amp;MATCH($J2379,SorP!$B$1:$B$5661,0))))</f>
        <v/>
      </c>
      <c r="U2379" s="169"/>
      <c r="V2379" s="170" t="e">
        <f>IF(C2379="",NA(),MATCH($B2379&amp;$C2379,'Smelter Look-up'!$J:$J,0))</f>
        <v>#N/A</v>
      </c>
      <c r="X2379" s="171">
        <f t="shared" ca="1" si="114"/>
        <v>0</v>
      </c>
      <c r="AB2379" s="171" t="str">
        <f t="shared" si="115"/>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6"/>
        <v/>
      </c>
      <c r="T2380" s="156" t="str">
        <f ca="1">IF(B2380="","",IF(ISERROR(MATCH($J2380,SorP!$B$1:$B$5661,0)),"",INDIRECT("'SorP'!$A$"&amp;MATCH($J2380,SorP!$B$1:$B$5661,0))))</f>
        <v/>
      </c>
      <c r="U2380" s="169"/>
      <c r="V2380" s="170" t="e">
        <f>IF(C2380="",NA(),MATCH($B2380&amp;$C2380,'Smelter Look-up'!$J:$J,0))</f>
        <v>#N/A</v>
      </c>
      <c r="X2380" s="171">
        <f t="shared" ca="1" si="114"/>
        <v>0</v>
      </c>
      <c r="AB2380" s="171" t="str">
        <f t="shared" si="115"/>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6"/>
        <v/>
      </c>
      <c r="T2381" s="156" t="str">
        <f ca="1">IF(B2381="","",IF(ISERROR(MATCH($J2381,SorP!$B$1:$B$5661,0)),"",INDIRECT("'SorP'!$A$"&amp;MATCH($J2381,SorP!$B$1:$B$5661,0))))</f>
        <v/>
      </c>
      <c r="U2381" s="169"/>
      <c r="V2381" s="170" t="e">
        <f>IF(C2381="",NA(),MATCH($B2381&amp;$C2381,'Smelter Look-up'!$J:$J,0))</f>
        <v>#N/A</v>
      </c>
      <c r="X2381" s="171">
        <f t="shared" ca="1" si="114"/>
        <v>0</v>
      </c>
      <c r="AB2381" s="171" t="str">
        <f t="shared" si="115"/>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6"/>
        <v/>
      </c>
      <c r="T2382" s="156" t="str">
        <f ca="1">IF(B2382="","",IF(ISERROR(MATCH($J2382,SorP!$B$1:$B$5661,0)),"",INDIRECT("'SorP'!$A$"&amp;MATCH($J2382,SorP!$B$1:$B$5661,0))))</f>
        <v/>
      </c>
      <c r="U2382" s="169"/>
      <c r="V2382" s="170" t="e">
        <f>IF(C2382="",NA(),MATCH($B2382&amp;$C2382,'Smelter Look-up'!$J:$J,0))</f>
        <v>#N/A</v>
      </c>
      <c r="X2382" s="171">
        <f t="shared" ca="1" si="114"/>
        <v>0</v>
      </c>
      <c r="AB2382" s="171" t="str">
        <f t="shared" si="115"/>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6"/>
        <v/>
      </c>
      <c r="T2383" s="156" t="str">
        <f ca="1">IF(B2383="","",IF(ISERROR(MATCH($J2383,SorP!$B$1:$B$5661,0)),"",INDIRECT("'SorP'!$A$"&amp;MATCH($J2383,SorP!$B$1:$B$5661,0))))</f>
        <v/>
      </c>
      <c r="U2383" s="169"/>
      <c r="V2383" s="170" t="e">
        <f>IF(C2383="",NA(),MATCH($B2383&amp;$C2383,'Smelter Look-up'!$J:$J,0))</f>
        <v>#N/A</v>
      </c>
      <c r="X2383" s="171">
        <f t="shared" ca="1" si="114"/>
        <v>0</v>
      </c>
      <c r="AB2383" s="171" t="str">
        <f t="shared" si="115"/>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6"/>
        <v/>
      </c>
      <c r="T2384" s="156" t="str">
        <f ca="1">IF(B2384="","",IF(ISERROR(MATCH($J2384,SorP!$B$1:$B$5661,0)),"",INDIRECT("'SorP'!$A$"&amp;MATCH($J2384,SorP!$B$1:$B$5661,0))))</f>
        <v/>
      </c>
      <c r="U2384" s="169"/>
      <c r="V2384" s="170" t="e">
        <f>IF(C2384="",NA(),MATCH($B2384&amp;$C2384,'Smelter Look-up'!$J:$J,0))</f>
        <v>#N/A</v>
      </c>
      <c r="X2384" s="171">
        <f t="shared" ca="1" si="114"/>
        <v>0</v>
      </c>
      <c r="AB2384" s="171" t="str">
        <f t="shared" si="115"/>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6"/>
        <v/>
      </c>
      <c r="T2385" s="156" t="str">
        <f ca="1">IF(B2385="","",IF(ISERROR(MATCH($J2385,SorP!$B$1:$B$5661,0)),"",INDIRECT("'SorP'!$A$"&amp;MATCH($J2385,SorP!$B$1:$B$5661,0))))</f>
        <v/>
      </c>
      <c r="U2385" s="169"/>
      <c r="V2385" s="170" t="e">
        <f>IF(C2385="",NA(),MATCH($B2385&amp;$C2385,'Smelter Look-up'!$J:$J,0))</f>
        <v>#N/A</v>
      </c>
      <c r="X2385" s="171">
        <f t="shared" ca="1" si="114"/>
        <v>0</v>
      </c>
      <c r="AB2385" s="171" t="str">
        <f t="shared" si="115"/>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6"/>
        <v/>
      </c>
      <c r="T2386" s="156" t="str">
        <f ca="1">IF(B2386="","",IF(ISERROR(MATCH($J2386,SorP!$B$1:$B$5661,0)),"",INDIRECT("'SorP'!$A$"&amp;MATCH($J2386,SorP!$B$1:$B$5661,0))))</f>
        <v/>
      </c>
      <c r="U2386" s="169"/>
      <c r="V2386" s="170" t="e">
        <f>IF(C2386="",NA(),MATCH($B2386&amp;$C2386,'Smelter Look-up'!$J:$J,0))</f>
        <v>#N/A</v>
      </c>
      <c r="X2386" s="171">
        <f t="shared" ca="1" si="114"/>
        <v>0</v>
      </c>
      <c r="AB2386" s="171" t="str">
        <f t="shared" si="115"/>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6"/>
        <v/>
      </c>
      <c r="T2387" s="156" t="str">
        <f ca="1">IF(B2387="","",IF(ISERROR(MATCH($J2387,SorP!$B$1:$B$5661,0)),"",INDIRECT("'SorP'!$A$"&amp;MATCH($J2387,SorP!$B$1:$B$5661,0))))</f>
        <v/>
      </c>
      <c r="U2387" s="169"/>
      <c r="V2387" s="170" t="e">
        <f>IF(C2387="",NA(),MATCH($B2387&amp;$C2387,'Smelter Look-up'!$J:$J,0))</f>
        <v>#N/A</v>
      </c>
      <c r="X2387" s="171">
        <f t="shared" ca="1" si="114"/>
        <v>0</v>
      </c>
      <c r="AB2387" s="171" t="str">
        <f t="shared" si="115"/>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6"/>
        <v/>
      </c>
      <c r="T2388" s="156" t="str">
        <f ca="1">IF(B2388="","",IF(ISERROR(MATCH($J2388,SorP!$B$1:$B$5661,0)),"",INDIRECT("'SorP'!$A$"&amp;MATCH($J2388,SorP!$B$1:$B$5661,0))))</f>
        <v/>
      </c>
      <c r="U2388" s="169"/>
      <c r="V2388" s="170" t="e">
        <f>IF(C2388="",NA(),MATCH($B2388&amp;$C2388,'Smelter Look-up'!$J:$J,0))</f>
        <v>#N/A</v>
      </c>
      <c r="X2388" s="171">
        <f t="shared" ca="1" si="114"/>
        <v>0</v>
      </c>
      <c r="AB2388" s="171" t="str">
        <f t="shared" si="115"/>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6"/>
        <v/>
      </c>
      <c r="T2389" s="156" t="str">
        <f ca="1">IF(B2389="","",IF(ISERROR(MATCH($J2389,SorP!$B$1:$B$5661,0)),"",INDIRECT("'SorP'!$A$"&amp;MATCH($J2389,SorP!$B$1:$B$5661,0))))</f>
        <v/>
      </c>
      <c r="U2389" s="169"/>
      <c r="V2389" s="170" t="e">
        <f>IF(C2389="",NA(),MATCH($B2389&amp;$C2389,'Smelter Look-up'!$J:$J,0))</f>
        <v>#N/A</v>
      </c>
      <c r="X2389" s="171">
        <f t="shared" ca="1" si="114"/>
        <v>0</v>
      </c>
      <c r="AB2389" s="171" t="str">
        <f t="shared" si="115"/>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6"/>
        <v/>
      </c>
      <c r="T2390" s="156" t="str">
        <f ca="1">IF(B2390="","",IF(ISERROR(MATCH($J2390,SorP!$B$1:$B$5661,0)),"",INDIRECT("'SorP'!$A$"&amp;MATCH($J2390,SorP!$B$1:$B$5661,0))))</f>
        <v/>
      </c>
      <c r="U2390" s="169"/>
      <c r="V2390" s="170" t="e">
        <f>IF(C2390="",NA(),MATCH($B2390&amp;$C2390,'Smelter Look-up'!$J:$J,0))</f>
        <v>#N/A</v>
      </c>
      <c r="X2390" s="171">
        <f t="shared" ca="1" si="114"/>
        <v>0</v>
      </c>
      <c r="AB2390" s="171" t="str">
        <f t="shared" si="115"/>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6"/>
        <v/>
      </c>
      <c r="T2391" s="156" t="str">
        <f ca="1">IF(B2391="","",IF(ISERROR(MATCH($J2391,SorP!$B$1:$B$5661,0)),"",INDIRECT("'SorP'!$A$"&amp;MATCH($J2391,SorP!$B$1:$B$5661,0))))</f>
        <v/>
      </c>
      <c r="U2391" s="169"/>
      <c r="V2391" s="170" t="e">
        <f>IF(C2391="",NA(),MATCH($B2391&amp;$C2391,'Smelter Look-up'!$J:$J,0))</f>
        <v>#N/A</v>
      </c>
      <c r="X2391" s="171">
        <f t="shared" ca="1" si="114"/>
        <v>0</v>
      </c>
      <c r="AB2391" s="171" t="str">
        <f t="shared" si="115"/>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6"/>
        <v/>
      </c>
      <c r="T2392" s="156" t="str">
        <f ca="1">IF(B2392="","",IF(ISERROR(MATCH($J2392,SorP!$B$1:$B$5661,0)),"",INDIRECT("'SorP'!$A$"&amp;MATCH($J2392,SorP!$B$1:$B$5661,0))))</f>
        <v/>
      </c>
      <c r="U2392" s="169"/>
      <c r="V2392" s="170" t="e">
        <f>IF(C2392="",NA(),MATCH($B2392&amp;$C2392,'Smelter Look-up'!$J:$J,0))</f>
        <v>#N/A</v>
      </c>
      <c r="X2392" s="171">
        <f t="shared" ca="1" si="114"/>
        <v>0</v>
      </c>
      <c r="AB2392" s="171" t="str">
        <f t="shared" si="115"/>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6"/>
        <v/>
      </c>
      <c r="T2393" s="156" t="str">
        <f ca="1">IF(B2393="","",IF(ISERROR(MATCH($J2393,SorP!$B$1:$B$5661,0)),"",INDIRECT("'SorP'!$A$"&amp;MATCH($J2393,SorP!$B$1:$B$5661,0))))</f>
        <v/>
      </c>
      <c r="U2393" s="169"/>
      <c r="V2393" s="170" t="e">
        <f>IF(C2393="",NA(),MATCH($B2393&amp;$C2393,'Smelter Look-up'!$J:$J,0))</f>
        <v>#N/A</v>
      </c>
      <c r="X2393" s="171">
        <f t="shared" ca="1" si="114"/>
        <v>0</v>
      </c>
      <c r="AB2393" s="171" t="str">
        <f t="shared" si="115"/>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6"/>
        <v/>
      </c>
      <c r="T2394" s="156" t="str">
        <f ca="1">IF(B2394="","",IF(ISERROR(MATCH($J2394,SorP!$B$1:$B$5661,0)),"",INDIRECT("'SorP'!$A$"&amp;MATCH($J2394,SorP!$B$1:$B$5661,0))))</f>
        <v/>
      </c>
      <c r="U2394" s="169"/>
      <c r="V2394" s="170" t="e">
        <f>IF(C2394="",NA(),MATCH($B2394&amp;$C2394,'Smelter Look-up'!$J:$J,0))</f>
        <v>#N/A</v>
      </c>
      <c r="X2394" s="171">
        <f t="shared" ca="1" si="114"/>
        <v>0</v>
      </c>
      <c r="AB2394" s="171" t="str">
        <f t="shared" si="115"/>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6"/>
        <v/>
      </c>
      <c r="T2395" s="156" t="str">
        <f ca="1">IF(B2395="","",IF(ISERROR(MATCH($J2395,SorP!$B$1:$B$5661,0)),"",INDIRECT("'SorP'!$A$"&amp;MATCH($J2395,SorP!$B$1:$B$5661,0))))</f>
        <v/>
      </c>
      <c r="U2395" s="169"/>
      <c r="V2395" s="170" t="e">
        <f>IF(C2395="",NA(),MATCH($B2395&amp;$C2395,'Smelter Look-up'!$J:$J,0))</f>
        <v>#N/A</v>
      </c>
      <c r="X2395" s="171">
        <f t="shared" ca="1" si="114"/>
        <v>0</v>
      </c>
      <c r="AB2395" s="171" t="str">
        <f t="shared" si="115"/>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6"/>
        <v/>
      </c>
      <c r="T2396" s="156" t="str">
        <f ca="1">IF(B2396="","",IF(ISERROR(MATCH($J2396,SorP!$B$1:$B$5661,0)),"",INDIRECT("'SorP'!$A$"&amp;MATCH($J2396,SorP!$B$1:$B$5661,0))))</f>
        <v/>
      </c>
      <c r="U2396" s="169"/>
      <c r="V2396" s="170" t="e">
        <f>IF(C2396="",NA(),MATCH($B2396&amp;$C2396,'Smelter Look-up'!$J:$J,0))</f>
        <v>#N/A</v>
      </c>
      <c r="X2396" s="171">
        <f t="shared" ca="1" si="114"/>
        <v>0</v>
      </c>
      <c r="AB2396" s="171" t="str">
        <f t="shared" si="115"/>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6"/>
        <v/>
      </c>
      <c r="T2397" s="156" t="str">
        <f ca="1">IF(B2397="","",IF(ISERROR(MATCH($J2397,SorP!$B$1:$B$5661,0)),"",INDIRECT("'SorP'!$A$"&amp;MATCH($J2397,SorP!$B$1:$B$5661,0))))</f>
        <v/>
      </c>
      <c r="U2397" s="169"/>
      <c r="V2397" s="170" t="e">
        <f>IF(C2397="",NA(),MATCH($B2397&amp;$C2397,'Smelter Look-up'!$J:$J,0))</f>
        <v>#N/A</v>
      </c>
      <c r="X2397" s="171">
        <f t="shared" ca="1" si="114"/>
        <v>0</v>
      </c>
      <c r="AB2397" s="171" t="str">
        <f t="shared" si="115"/>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6"/>
        <v/>
      </c>
      <c r="T2398" s="156" t="str">
        <f ca="1">IF(B2398="","",IF(ISERROR(MATCH($J2398,SorP!$B$1:$B$5661,0)),"",INDIRECT("'SorP'!$A$"&amp;MATCH($J2398,SorP!$B$1:$B$5661,0))))</f>
        <v/>
      </c>
      <c r="U2398" s="169"/>
      <c r="V2398" s="170" t="e">
        <f>IF(C2398="",NA(),MATCH($B2398&amp;$C2398,'Smelter Look-up'!$J:$J,0))</f>
        <v>#N/A</v>
      </c>
      <c r="X2398" s="171">
        <f t="shared" ca="1" si="114"/>
        <v>0</v>
      </c>
      <c r="AB2398" s="171" t="str">
        <f t="shared" si="115"/>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6"/>
        <v/>
      </c>
      <c r="T2399" s="156" t="str">
        <f ca="1">IF(B2399="","",IF(ISERROR(MATCH($J2399,SorP!$B$1:$B$5661,0)),"",INDIRECT("'SorP'!$A$"&amp;MATCH($J2399,SorP!$B$1:$B$5661,0))))</f>
        <v/>
      </c>
      <c r="U2399" s="169"/>
      <c r="V2399" s="170" t="e">
        <f>IF(C2399="",NA(),MATCH($B2399&amp;$C2399,'Smelter Look-up'!$J:$J,0))</f>
        <v>#N/A</v>
      </c>
      <c r="X2399" s="171">
        <f t="shared" ca="1" si="114"/>
        <v>0</v>
      </c>
      <c r="AB2399" s="171" t="str">
        <f t="shared" si="115"/>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6"/>
        <v/>
      </c>
      <c r="T2400" s="156" t="str">
        <f ca="1">IF(B2400="","",IF(ISERROR(MATCH($J2400,SorP!$B$1:$B$5661,0)),"",INDIRECT("'SorP'!$A$"&amp;MATCH($J2400,SorP!$B$1:$B$5661,0))))</f>
        <v/>
      </c>
      <c r="U2400" s="169"/>
      <c r="V2400" s="170" t="e">
        <f>IF(C2400="",NA(),MATCH($B2400&amp;$C2400,'Smelter Look-up'!$J:$J,0))</f>
        <v>#N/A</v>
      </c>
      <c r="X2400" s="171">
        <f t="shared" ca="1" si="114"/>
        <v>0</v>
      </c>
      <c r="AB2400" s="171" t="str">
        <f t="shared" si="115"/>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6"/>
        <v/>
      </c>
      <c r="T2401" s="156" t="str">
        <f ca="1">IF(B2401="","",IF(ISERROR(MATCH($J2401,SorP!$B$1:$B$5661,0)),"",INDIRECT("'SorP'!$A$"&amp;MATCH($J2401,SorP!$B$1:$B$5661,0))))</f>
        <v/>
      </c>
      <c r="U2401" s="169"/>
      <c r="V2401" s="170" t="e">
        <f>IF(C2401="",NA(),MATCH($B2401&amp;$C2401,'Smelter Look-up'!$J:$J,0))</f>
        <v>#N/A</v>
      </c>
      <c r="X2401" s="171">
        <f t="shared" ca="1" si="114"/>
        <v>0</v>
      </c>
      <c r="AB2401" s="171" t="str">
        <f t="shared" si="115"/>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6"/>
        <v/>
      </c>
      <c r="T2402" s="156" t="str">
        <f ca="1">IF(B2402="","",IF(ISERROR(MATCH($J2402,SorP!$B$1:$B$5661,0)),"",INDIRECT("'SorP'!$A$"&amp;MATCH($J2402,SorP!$B$1:$B$5661,0))))</f>
        <v/>
      </c>
      <c r="U2402" s="169"/>
      <c r="V2402" s="170" t="e">
        <f>IF(C2402="",NA(),MATCH($B2402&amp;$C2402,'Smelter Look-up'!$J:$J,0))</f>
        <v>#N/A</v>
      </c>
      <c r="X2402" s="171">
        <f t="shared" ca="1" si="114"/>
        <v>0</v>
      </c>
      <c r="AB2402" s="171" t="str">
        <f t="shared" si="115"/>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6"/>
        <v/>
      </c>
      <c r="T2403" s="156" t="str">
        <f ca="1">IF(B2403="","",IF(ISERROR(MATCH($J2403,SorP!$B$1:$B$5661,0)),"",INDIRECT("'SorP'!$A$"&amp;MATCH($J2403,SorP!$B$1:$B$5661,0))))</f>
        <v/>
      </c>
      <c r="U2403" s="169"/>
      <c r="V2403" s="170" t="e">
        <f>IF(C2403="",NA(),MATCH($B2403&amp;$C2403,'Smelter Look-up'!$J:$J,0))</f>
        <v>#N/A</v>
      </c>
      <c r="X2403" s="171">
        <f t="shared" ca="1" si="114"/>
        <v>0</v>
      </c>
      <c r="AB2403" s="171" t="str">
        <f t="shared" si="115"/>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6"/>
        <v/>
      </c>
      <c r="T2404" s="156" t="str">
        <f ca="1">IF(B2404="","",IF(ISERROR(MATCH($J2404,SorP!$B$1:$B$5661,0)),"",INDIRECT("'SorP'!$A$"&amp;MATCH($J2404,SorP!$B$1:$B$5661,0))))</f>
        <v/>
      </c>
      <c r="U2404" s="169"/>
      <c r="V2404" s="170" t="e">
        <f>IF(C2404="",NA(),MATCH($B2404&amp;$C2404,'Smelter Look-up'!$J:$J,0))</f>
        <v>#N/A</v>
      </c>
      <c r="X2404" s="171">
        <f t="shared" ca="1" si="114"/>
        <v>0</v>
      </c>
      <c r="AB2404" s="171" t="str">
        <f t="shared" si="115"/>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6"/>
        <v/>
      </c>
      <c r="T2405" s="156" t="str">
        <f ca="1">IF(B2405="","",IF(ISERROR(MATCH($J2405,SorP!$B$1:$B$5661,0)),"",INDIRECT("'SorP'!$A$"&amp;MATCH($J2405,SorP!$B$1:$B$5661,0))))</f>
        <v/>
      </c>
      <c r="U2405" s="169"/>
      <c r="V2405" s="170" t="e">
        <f>IF(C2405="",NA(),MATCH($B2405&amp;$C2405,'Smelter Look-up'!$J:$J,0))</f>
        <v>#N/A</v>
      </c>
      <c r="X2405" s="171">
        <f t="shared" ca="1" si="114"/>
        <v>0</v>
      </c>
      <c r="AB2405" s="171" t="str">
        <f t="shared" si="115"/>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6"/>
        <v/>
      </c>
      <c r="T2406" s="156" t="str">
        <f ca="1">IF(B2406="","",IF(ISERROR(MATCH($J2406,SorP!$B$1:$B$5661,0)),"",INDIRECT("'SorP'!$A$"&amp;MATCH($J2406,SorP!$B$1:$B$5661,0))))</f>
        <v/>
      </c>
      <c r="U2406" s="169"/>
      <c r="V2406" s="170" t="e">
        <f>IF(C2406="",NA(),MATCH($B2406&amp;$C2406,'Smelter Look-up'!$J:$J,0))</f>
        <v>#N/A</v>
      </c>
      <c r="X2406" s="171">
        <f t="shared" ca="1" si="114"/>
        <v>0</v>
      </c>
      <c r="AB2406" s="171" t="str">
        <f t="shared" si="115"/>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6"/>
        <v/>
      </c>
      <c r="T2407" s="156" t="str">
        <f ca="1">IF(B2407="","",IF(ISERROR(MATCH($J2407,SorP!$B$1:$B$5661,0)),"",INDIRECT("'SorP'!$A$"&amp;MATCH($J2407,SorP!$B$1:$B$5661,0))))</f>
        <v/>
      </c>
      <c r="U2407" s="169"/>
      <c r="V2407" s="170" t="e">
        <f>IF(C2407="",NA(),MATCH($B2407&amp;$C2407,'Smelter Look-up'!$J:$J,0))</f>
        <v>#N/A</v>
      </c>
      <c r="X2407" s="171">
        <f t="shared" ca="1" si="114"/>
        <v>0</v>
      </c>
      <c r="AB2407" s="171" t="str">
        <f t="shared" si="115"/>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6"/>
        <v/>
      </c>
      <c r="T2408" s="156" t="str">
        <f ca="1">IF(B2408="","",IF(ISERROR(MATCH($J2408,SorP!$B$1:$B$5661,0)),"",INDIRECT("'SorP'!$A$"&amp;MATCH($J2408,SorP!$B$1:$B$5661,0))))</f>
        <v/>
      </c>
      <c r="U2408" s="169"/>
      <c r="V2408" s="170" t="e">
        <f>IF(C2408="",NA(),MATCH($B2408&amp;$C2408,'Smelter Look-up'!$J:$J,0))</f>
        <v>#N/A</v>
      </c>
      <c r="X2408" s="171">
        <f t="shared" ca="1" si="114"/>
        <v>0</v>
      </c>
      <c r="AB2408" s="171" t="str">
        <f t="shared" si="115"/>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6"/>
        <v/>
      </c>
      <c r="T2409" s="156" t="str">
        <f ca="1">IF(B2409="","",IF(ISERROR(MATCH($J2409,SorP!$B$1:$B$5661,0)),"",INDIRECT("'SorP'!$A$"&amp;MATCH($J2409,SorP!$B$1:$B$5661,0))))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6"/>
        <v/>
      </c>
      <c r="T2410" s="156" t="str">
        <f ca="1">IF(B2410="","",IF(ISERROR(MATCH($J2410,SorP!$B$1:$B$5661,0)),"",INDIRECT("'SorP'!$A$"&amp;MATCH($J2410,SorP!$B$1:$B$5661,0))))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6"/>
        <v/>
      </c>
      <c r="T2411" s="156" t="str">
        <f ca="1">IF(B2411="","",IF(ISERROR(MATCH($J2411,SorP!$B$1:$B$5661,0)),"",INDIRECT("'SorP'!$A$"&amp;MATCH($J2411,SorP!$B$1:$B$5661,0))))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6"/>
        <v/>
      </c>
      <c r="T2412" s="156" t="str">
        <f ca="1">IF(B2412="","",IF(ISERROR(MATCH($J2412,SorP!$B$1:$B$5661,0)),"",INDIRECT("'SorP'!$A$"&amp;MATCH($J2412,SorP!$B$1:$B$5661,0))))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6"/>
        <v/>
      </c>
      <c r="T2413" s="156" t="str">
        <f ca="1">IF(B2413="","",IF(ISERROR(MATCH($J2413,SorP!$B$1:$B$5661,0)),"",INDIRECT("'SorP'!$A$"&amp;MATCH($J2413,SorP!$B$1:$B$5661,0))))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6"/>
        <v/>
      </c>
      <c r="T2414" s="156" t="str">
        <f ca="1">IF(B2414="","",IF(ISERROR(MATCH($J2414,SorP!$B$1:$B$5661,0)),"",INDIRECT("'SorP'!$A$"&amp;MATCH($J2414,SorP!$B$1:$B$5661,0))))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6"/>
        <v/>
      </c>
      <c r="T2415" s="156" t="str">
        <f ca="1">IF(B2415="","",IF(ISERROR(MATCH($J2415,SorP!$B$1:$B$5661,0)),"",INDIRECT("'SorP'!$A$"&amp;MATCH($J2415,SorP!$B$1:$B$5661,0))))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6"/>
        <v/>
      </c>
      <c r="T2416" s="156" t="str">
        <f ca="1">IF(B2416="","",IF(ISERROR(MATCH($J2416,SorP!$B$1:$B$5661,0)),"",INDIRECT("'SorP'!$A$"&amp;MATCH($J2416,SorP!$B$1:$B$5661,0))))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6"/>
        <v/>
      </c>
      <c r="T2417" s="156" t="str">
        <f ca="1">IF(B2417="","",IF(ISERROR(MATCH($J2417,SorP!$B$1:$B$5661,0)),"",INDIRECT("'SorP'!$A$"&amp;MATCH($J2417,SorP!$B$1:$B$5661,0))))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6"/>
        <v/>
      </c>
      <c r="T2418" s="156" t="str">
        <f ca="1">IF(B2418="","",IF(ISERROR(MATCH($J2418,SorP!$B$1:$B$5661,0)),"",INDIRECT("'SorP'!$A$"&amp;MATCH($J2418,SorP!$B$1:$B$5661,0))))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6"/>
        <v/>
      </c>
      <c r="T2419" s="156" t="str">
        <f ca="1">IF(B2419="","",IF(ISERROR(MATCH($J2419,SorP!$B$1:$B$5661,0)),"",INDIRECT("'SorP'!$A$"&amp;MATCH($J2419,SorP!$B$1:$B$5661,0))))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6"/>
        <v/>
      </c>
      <c r="T2420" s="156" t="str">
        <f ca="1">IF(B2420="","",IF(ISERROR(MATCH($J2420,SorP!$B$1:$B$5661,0)),"",INDIRECT("'SorP'!$A$"&amp;MATCH($J2420,SorP!$B$1:$B$5661,0))))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6"/>
        <v/>
      </c>
      <c r="T2421" s="156" t="str">
        <f ca="1">IF(B2421="","",IF(ISERROR(MATCH($J2421,SorP!$B$1:$B$5661,0)),"",INDIRECT("'SorP'!$A$"&amp;MATCH($J2421,SorP!$B$1:$B$5661,0))))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6"/>
        <v/>
      </c>
      <c r="T2422" s="156" t="str">
        <f ca="1">IF(B2422="","",IF(ISERROR(MATCH($J2422,SorP!$B$1:$B$5661,0)),"",INDIRECT("'SorP'!$A$"&amp;MATCH($J2422,SorP!$B$1:$B$5661,0))))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IF(B2423="","",IF(ISERROR(MATCH($J2423,SorP!$B$1:$B$5661,0)),"",INDIRECT("'SorP'!$A$"&amp;MATCH($J2423,SorP!$B$1:$B$5661,0))))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IF(B2424="","",IF(ISERROR(MATCH($J2424,SorP!$B$1:$B$5661,0)),"",INDIRECT("'SorP'!$A$"&amp;MATCH($J2424,SorP!$B$1:$B$5661,0))))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IF(B2425="","",IF(ISERROR(MATCH($J2425,SorP!$B$1:$B$5661,0)),"",INDIRECT("'SorP'!$A$"&amp;MATCH($J2425,SorP!$B$1:$B$5661,0))))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ref="X2431:X2494" ca="1" si="117">IF(AND(C2431="Smelter not listed",OR(LEN(D2431)=0,LEN(E2431)=0)),1,0)</f>
        <v>0</v>
      </c>
      <c r="AB2431" s="171" t="str">
        <f t="shared" ref="AB2431:AB2494" si="118">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9">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7"/>
        <v>0</v>
      </c>
      <c r="AB2432" s="171" t="str">
        <f t="shared" si="118"/>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9"/>
        <v/>
      </c>
      <c r="T2433" s="156" t="str">
        <f ca="1">IF(B2433="","",IF(ISERROR(MATCH($J2433,SorP!$B$1:$B$5661,0)),"",INDIRECT("'SorP'!$A$"&amp;MATCH($J2433,SorP!$B$1:$B$5661,0))))</f>
        <v/>
      </c>
      <c r="U2433" s="169"/>
      <c r="V2433" s="170" t="e">
        <f>IF(C2433="",NA(),MATCH($B2433&amp;$C2433,'Smelter Look-up'!$J:$J,0))</f>
        <v>#N/A</v>
      </c>
      <c r="X2433" s="171">
        <f t="shared" ca="1" si="117"/>
        <v>0</v>
      </c>
      <c r="AB2433" s="171" t="str">
        <f t="shared" si="118"/>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9"/>
        <v/>
      </c>
      <c r="T2434" s="156" t="str">
        <f ca="1">IF(B2434="","",IF(ISERROR(MATCH($J2434,SorP!$B$1:$B$5661,0)),"",INDIRECT("'SorP'!$A$"&amp;MATCH($J2434,SorP!$B$1:$B$5661,0))))</f>
        <v/>
      </c>
      <c r="U2434" s="169"/>
      <c r="V2434" s="170" t="e">
        <f>IF(C2434="",NA(),MATCH($B2434&amp;$C2434,'Smelter Look-up'!$J:$J,0))</f>
        <v>#N/A</v>
      </c>
      <c r="X2434" s="171">
        <f t="shared" ca="1" si="117"/>
        <v>0</v>
      </c>
      <c r="AB2434" s="171" t="str">
        <f t="shared" si="118"/>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9"/>
        <v/>
      </c>
      <c r="T2435" s="156" t="str">
        <f ca="1">IF(B2435="","",IF(ISERROR(MATCH($J2435,SorP!$B$1:$B$5661,0)),"",INDIRECT("'SorP'!$A$"&amp;MATCH($J2435,SorP!$B$1:$B$5661,0))))</f>
        <v/>
      </c>
      <c r="U2435" s="169"/>
      <c r="V2435" s="170" t="e">
        <f>IF(C2435="",NA(),MATCH($B2435&amp;$C2435,'Smelter Look-up'!$J:$J,0))</f>
        <v>#N/A</v>
      </c>
      <c r="X2435" s="171">
        <f t="shared" ca="1" si="117"/>
        <v>0</v>
      </c>
      <c r="AB2435" s="171" t="str">
        <f t="shared" si="118"/>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9"/>
        <v/>
      </c>
      <c r="T2436" s="156" t="str">
        <f ca="1">IF(B2436="","",IF(ISERROR(MATCH($J2436,SorP!$B$1:$B$5661,0)),"",INDIRECT("'SorP'!$A$"&amp;MATCH($J2436,SorP!$B$1:$B$5661,0))))</f>
        <v/>
      </c>
      <c r="U2436" s="169"/>
      <c r="V2436" s="170" t="e">
        <f>IF(C2436="",NA(),MATCH($B2436&amp;$C2436,'Smelter Look-up'!$J:$J,0))</f>
        <v>#N/A</v>
      </c>
      <c r="X2436" s="171">
        <f t="shared" ca="1" si="117"/>
        <v>0</v>
      </c>
      <c r="AB2436" s="171" t="str">
        <f t="shared" si="118"/>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9"/>
        <v/>
      </c>
      <c r="T2437" s="156" t="str">
        <f ca="1">IF(B2437="","",IF(ISERROR(MATCH($J2437,SorP!$B$1:$B$5661,0)),"",INDIRECT("'SorP'!$A$"&amp;MATCH($J2437,SorP!$B$1:$B$5661,0))))</f>
        <v/>
      </c>
      <c r="U2437" s="169"/>
      <c r="V2437" s="170" t="e">
        <f>IF(C2437="",NA(),MATCH($B2437&amp;$C2437,'Smelter Look-up'!$J:$J,0))</f>
        <v>#N/A</v>
      </c>
      <c r="X2437" s="171">
        <f t="shared" ca="1" si="117"/>
        <v>0</v>
      </c>
      <c r="AB2437" s="171" t="str">
        <f t="shared" si="118"/>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9"/>
        <v/>
      </c>
      <c r="T2438" s="156" t="str">
        <f ca="1">IF(B2438="","",IF(ISERROR(MATCH($J2438,SorP!$B$1:$B$5661,0)),"",INDIRECT("'SorP'!$A$"&amp;MATCH($J2438,SorP!$B$1:$B$5661,0))))</f>
        <v/>
      </c>
      <c r="U2438" s="169"/>
      <c r="V2438" s="170" t="e">
        <f>IF(C2438="",NA(),MATCH($B2438&amp;$C2438,'Smelter Look-up'!$J:$J,0))</f>
        <v>#N/A</v>
      </c>
      <c r="X2438" s="171">
        <f t="shared" ca="1" si="117"/>
        <v>0</v>
      </c>
      <c r="AB2438" s="171" t="str">
        <f t="shared" si="118"/>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9"/>
        <v/>
      </c>
      <c r="T2439" s="156" t="str">
        <f ca="1">IF(B2439="","",IF(ISERROR(MATCH($J2439,SorP!$B$1:$B$5661,0)),"",INDIRECT("'SorP'!$A$"&amp;MATCH($J2439,SorP!$B$1:$B$5661,0))))</f>
        <v/>
      </c>
      <c r="U2439" s="169"/>
      <c r="V2439" s="170" t="e">
        <f>IF(C2439="",NA(),MATCH($B2439&amp;$C2439,'Smelter Look-up'!$J:$J,0))</f>
        <v>#N/A</v>
      </c>
      <c r="X2439" s="171">
        <f t="shared" ca="1" si="117"/>
        <v>0</v>
      </c>
      <c r="AB2439" s="171" t="str">
        <f t="shared" si="118"/>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9"/>
        <v/>
      </c>
      <c r="T2440" s="156" t="str">
        <f ca="1">IF(B2440="","",IF(ISERROR(MATCH($J2440,SorP!$B$1:$B$5661,0)),"",INDIRECT("'SorP'!$A$"&amp;MATCH($J2440,SorP!$B$1:$B$5661,0))))</f>
        <v/>
      </c>
      <c r="U2440" s="169"/>
      <c r="V2440" s="170" t="e">
        <f>IF(C2440="",NA(),MATCH($B2440&amp;$C2440,'Smelter Look-up'!$J:$J,0))</f>
        <v>#N/A</v>
      </c>
      <c r="X2440" s="171">
        <f t="shared" ca="1" si="117"/>
        <v>0</v>
      </c>
      <c r="AB2440" s="171" t="str">
        <f t="shared" si="118"/>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9"/>
        <v/>
      </c>
      <c r="T2441" s="156" t="str">
        <f ca="1">IF(B2441="","",IF(ISERROR(MATCH($J2441,SorP!$B$1:$B$5661,0)),"",INDIRECT("'SorP'!$A$"&amp;MATCH($J2441,SorP!$B$1:$B$5661,0))))</f>
        <v/>
      </c>
      <c r="U2441" s="169"/>
      <c r="V2441" s="170" t="e">
        <f>IF(C2441="",NA(),MATCH($B2441&amp;$C2441,'Smelter Look-up'!$J:$J,0))</f>
        <v>#N/A</v>
      </c>
      <c r="X2441" s="171">
        <f t="shared" ca="1" si="117"/>
        <v>0</v>
      </c>
      <c r="AB2441" s="171" t="str">
        <f t="shared" si="118"/>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9"/>
        <v/>
      </c>
      <c r="T2442" s="156" t="str">
        <f ca="1">IF(B2442="","",IF(ISERROR(MATCH($J2442,SorP!$B$1:$B$5661,0)),"",INDIRECT("'SorP'!$A$"&amp;MATCH($J2442,SorP!$B$1:$B$5661,0))))</f>
        <v/>
      </c>
      <c r="U2442" s="169"/>
      <c r="V2442" s="170" t="e">
        <f>IF(C2442="",NA(),MATCH($B2442&amp;$C2442,'Smelter Look-up'!$J:$J,0))</f>
        <v>#N/A</v>
      </c>
      <c r="X2442" s="171">
        <f t="shared" ca="1" si="117"/>
        <v>0</v>
      </c>
      <c r="AB2442" s="171" t="str">
        <f t="shared" si="118"/>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9"/>
        <v/>
      </c>
      <c r="T2443" s="156" t="str">
        <f ca="1">IF(B2443="","",IF(ISERROR(MATCH($J2443,SorP!$B$1:$B$5661,0)),"",INDIRECT("'SorP'!$A$"&amp;MATCH($J2443,SorP!$B$1:$B$5661,0))))</f>
        <v/>
      </c>
      <c r="U2443" s="169"/>
      <c r="V2443" s="170" t="e">
        <f>IF(C2443="",NA(),MATCH($B2443&amp;$C2443,'Smelter Look-up'!$J:$J,0))</f>
        <v>#N/A</v>
      </c>
      <c r="X2443" s="171">
        <f t="shared" ca="1" si="117"/>
        <v>0</v>
      </c>
      <c r="AB2443" s="171" t="str">
        <f t="shared" si="118"/>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9"/>
        <v/>
      </c>
      <c r="T2444" s="156" t="str">
        <f ca="1">IF(B2444="","",IF(ISERROR(MATCH($J2444,SorP!$B$1:$B$5661,0)),"",INDIRECT("'SorP'!$A$"&amp;MATCH($J2444,SorP!$B$1:$B$5661,0))))</f>
        <v/>
      </c>
      <c r="U2444" s="169"/>
      <c r="V2444" s="170" t="e">
        <f>IF(C2444="",NA(),MATCH($B2444&amp;$C2444,'Smelter Look-up'!$J:$J,0))</f>
        <v>#N/A</v>
      </c>
      <c r="X2444" s="171">
        <f t="shared" ca="1" si="117"/>
        <v>0</v>
      </c>
      <c r="AB2444" s="171" t="str">
        <f t="shared" si="118"/>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9"/>
        <v/>
      </c>
      <c r="T2445" s="156" t="str">
        <f ca="1">IF(B2445="","",IF(ISERROR(MATCH($J2445,SorP!$B$1:$B$5661,0)),"",INDIRECT("'SorP'!$A$"&amp;MATCH($J2445,SorP!$B$1:$B$5661,0))))</f>
        <v/>
      </c>
      <c r="U2445" s="169"/>
      <c r="V2445" s="170" t="e">
        <f>IF(C2445="",NA(),MATCH($B2445&amp;$C2445,'Smelter Look-up'!$J:$J,0))</f>
        <v>#N/A</v>
      </c>
      <c r="X2445" s="171">
        <f t="shared" ca="1" si="117"/>
        <v>0</v>
      </c>
      <c r="AB2445" s="171" t="str">
        <f t="shared" si="118"/>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9"/>
        <v/>
      </c>
      <c r="T2446" s="156" t="str">
        <f ca="1">IF(B2446="","",IF(ISERROR(MATCH($J2446,SorP!$B$1:$B$5661,0)),"",INDIRECT("'SorP'!$A$"&amp;MATCH($J2446,SorP!$B$1:$B$5661,0))))</f>
        <v/>
      </c>
      <c r="U2446" s="169"/>
      <c r="V2446" s="170" t="e">
        <f>IF(C2446="",NA(),MATCH($B2446&amp;$C2446,'Smelter Look-up'!$J:$J,0))</f>
        <v>#N/A</v>
      </c>
      <c r="X2446" s="171">
        <f t="shared" ca="1" si="117"/>
        <v>0</v>
      </c>
      <c r="AB2446" s="171" t="str">
        <f t="shared" si="118"/>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9"/>
        <v/>
      </c>
      <c r="T2447" s="156" t="str">
        <f ca="1">IF(B2447="","",IF(ISERROR(MATCH($J2447,SorP!$B$1:$B$5661,0)),"",INDIRECT("'SorP'!$A$"&amp;MATCH($J2447,SorP!$B$1:$B$5661,0))))</f>
        <v/>
      </c>
      <c r="U2447" s="169"/>
      <c r="V2447" s="170" t="e">
        <f>IF(C2447="",NA(),MATCH($B2447&amp;$C2447,'Smelter Look-up'!$J:$J,0))</f>
        <v>#N/A</v>
      </c>
      <c r="X2447" s="171">
        <f t="shared" ca="1" si="117"/>
        <v>0</v>
      </c>
      <c r="AB2447" s="171" t="str">
        <f t="shared" si="118"/>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9"/>
        <v/>
      </c>
      <c r="T2448" s="156" t="str">
        <f ca="1">IF(B2448="","",IF(ISERROR(MATCH($J2448,SorP!$B$1:$B$5661,0)),"",INDIRECT("'SorP'!$A$"&amp;MATCH($J2448,SorP!$B$1:$B$5661,0))))</f>
        <v/>
      </c>
      <c r="U2448" s="169"/>
      <c r="V2448" s="170" t="e">
        <f>IF(C2448="",NA(),MATCH($B2448&amp;$C2448,'Smelter Look-up'!$J:$J,0))</f>
        <v>#N/A</v>
      </c>
      <c r="X2448" s="171">
        <f t="shared" ca="1" si="117"/>
        <v>0</v>
      </c>
      <c r="AB2448" s="171" t="str">
        <f t="shared" si="118"/>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9"/>
        <v/>
      </c>
      <c r="T2449" s="156" t="str">
        <f ca="1">IF(B2449="","",IF(ISERROR(MATCH($J2449,SorP!$B$1:$B$5661,0)),"",INDIRECT("'SorP'!$A$"&amp;MATCH($J2449,SorP!$B$1:$B$5661,0))))</f>
        <v/>
      </c>
      <c r="U2449" s="169"/>
      <c r="V2449" s="170" t="e">
        <f>IF(C2449="",NA(),MATCH($B2449&amp;$C2449,'Smelter Look-up'!$J:$J,0))</f>
        <v>#N/A</v>
      </c>
      <c r="X2449" s="171">
        <f t="shared" ca="1" si="117"/>
        <v>0</v>
      </c>
      <c r="AB2449" s="171" t="str">
        <f t="shared" si="118"/>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9"/>
        <v/>
      </c>
      <c r="T2450" s="156" t="str">
        <f ca="1">IF(B2450="","",IF(ISERROR(MATCH($J2450,SorP!$B$1:$B$5661,0)),"",INDIRECT("'SorP'!$A$"&amp;MATCH($J2450,SorP!$B$1:$B$5661,0))))</f>
        <v/>
      </c>
      <c r="U2450" s="169"/>
      <c r="V2450" s="170" t="e">
        <f>IF(C2450="",NA(),MATCH($B2450&amp;$C2450,'Smelter Look-up'!$J:$J,0))</f>
        <v>#N/A</v>
      </c>
      <c r="X2450" s="171">
        <f t="shared" ca="1" si="117"/>
        <v>0</v>
      </c>
      <c r="AB2450" s="171" t="str">
        <f t="shared" si="118"/>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9"/>
        <v/>
      </c>
      <c r="T2451" s="156" t="str">
        <f ca="1">IF(B2451="","",IF(ISERROR(MATCH($J2451,SorP!$B$1:$B$5661,0)),"",INDIRECT("'SorP'!$A$"&amp;MATCH($J2451,SorP!$B$1:$B$5661,0))))</f>
        <v/>
      </c>
      <c r="U2451" s="169"/>
      <c r="V2451" s="170" t="e">
        <f>IF(C2451="",NA(),MATCH($B2451&amp;$C2451,'Smelter Look-up'!$J:$J,0))</f>
        <v>#N/A</v>
      </c>
      <c r="X2451" s="171">
        <f t="shared" ca="1" si="117"/>
        <v>0</v>
      </c>
      <c r="AB2451" s="171" t="str">
        <f t="shared" si="118"/>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9"/>
        <v/>
      </c>
      <c r="T2452" s="156" t="str">
        <f ca="1">IF(B2452="","",IF(ISERROR(MATCH($J2452,SorP!$B$1:$B$5661,0)),"",INDIRECT("'SorP'!$A$"&amp;MATCH($J2452,SorP!$B$1:$B$5661,0))))</f>
        <v/>
      </c>
      <c r="U2452" s="169"/>
      <c r="V2452" s="170" t="e">
        <f>IF(C2452="",NA(),MATCH($B2452&amp;$C2452,'Smelter Look-up'!$J:$J,0))</f>
        <v>#N/A</v>
      </c>
      <c r="X2452" s="171">
        <f t="shared" ca="1" si="117"/>
        <v>0</v>
      </c>
      <c r="AB2452" s="171" t="str">
        <f t="shared" si="118"/>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9"/>
        <v/>
      </c>
      <c r="T2453" s="156" t="str">
        <f ca="1">IF(B2453="","",IF(ISERROR(MATCH($J2453,SorP!$B$1:$B$5661,0)),"",INDIRECT("'SorP'!$A$"&amp;MATCH($J2453,SorP!$B$1:$B$5661,0))))</f>
        <v/>
      </c>
      <c r="U2453" s="169"/>
      <c r="V2453" s="170" t="e">
        <f>IF(C2453="",NA(),MATCH($B2453&amp;$C2453,'Smelter Look-up'!$J:$J,0))</f>
        <v>#N/A</v>
      </c>
      <c r="X2453" s="171">
        <f t="shared" ca="1" si="117"/>
        <v>0</v>
      </c>
      <c r="AB2453" s="171" t="str">
        <f t="shared" si="118"/>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9"/>
        <v/>
      </c>
      <c r="T2454" s="156" t="str">
        <f ca="1">IF(B2454="","",IF(ISERROR(MATCH($J2454,SorP!$B$1:$B$5661,0)),"",INDIRECT("'SorP'!$A$"&amp;MATCH($J2454,SorP!$B$1:$B$5661,0))))</f>
        <v/>
      </c>
      <c r="U2454" s="169"/>
      <c r="V2454" s="170" t="e">
        <f>IF(C2454="",NA(),MATCH($B2454&amp;$C2454,'Smelter Look-up'!$J:$J,0))</f>
        <v>#N/A</v>
      </c>
      <c r="X2454" s="171">
        <f t="shared" ca="1" si="117"/>
        <v>0</v>
      </c>
      <c r="AB2454" s="171" t="str">
        <f t="shared" si="118"/>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9"/>
        <v/>
      </c>
      <c r="T2455" s="156" t="str">
        <f ca="1">IF(B2455="","",IF(ISERROR(MATCH($J2455,SorP!$B$1:$B$5661,0)),"",INDIRECT("'SorP'!$A$"&amp;MATCH($J2455,SorP!$B$1:$B$5661,0))))</f>
        <v/>
      </c>
      <c r="U2455" s="169"/>
      <c r="V2455" s="170" t="e">
        <f>IF(C2455="",NA(),MATCH($B2455&amp;$C2455,'Smelter Look-up'!$J:$J,0))</f>
        <v>#N/A</v>
      </c>
      <c r="X2455" s="171">
        <f t="shared" ca="1" si="117"/>
        <v>0</v>
      </c>
      <c r="AB2455" s="171" t="str">
        <f t="shared" si="118"/>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9"/>
        <v/>
      </c>
      <c r="T2456" s="156" t="str">
        <f ca="1">IF(B2456="","",IF(ISERROR(MATCH($J2456,SorP!$B$1:$B$5661,0)),"",INDIRECT("'SorP'!$A$"&amp;MATCH($J2456,SorP!$B$1:$B$5661,0))))</f>
        <v/>
      </c>
      <c r="U2456" s="169"/>
      <c r="V2456" s="170" t="e">
        <f>IF(C2456="",NA(),MATCH($B2456&amp;$C2456,'Smelter Look-up'!$J:$J,0))</f>
        <v>#N/A</v>
      </c>
      <c r="X2456" s="171">
        <f t="shared" ca="1" si="117"/>
        <v>0</v>
      </c>
      <c r="AB2456" s="171" t="str">
        <f t="shared" si="118"/>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9"/>
        <v/>
      </c>
      <c r="T2457" s="156" t="str">
        <f ca="1">IF(B2457="","",IF(ISERROR(MATCH($J2457,SorP!$B$1:$B$5661,0)),"",INDIRECT("'SorP'!$A$"&amp;MATCH($J2457,SorP!$B$1:$B$5661,0))))</f>
        <v/>
      </c>
      <c r="U2457" s="169"/>
      <c r="V2457" s="170" t="e">
        <f>IF(C2457="",NA(),MATCH($B2457&amp;$C2457,'Smelter Look-up'!$J:$J,0))</f>
        <v>#N/A</v>
      </c>
      <c r="X2457" s="171">
        <f t="shared" ca="1" si="117"/>
        <v>0</v>
      </c>
      <c r="AB2457" s="171" t="str">
        <f t="shared" si="118"/>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9"/>
        <v/>
      </c>
      <c r="T2458" s="156" t="str">
        <f ca="1">IF(B2458="","",IF(ISERROR(MATCH($J2458,SorP!$B$1:$B$5661,0)),"",INDIRECT("'SorP'!$A$"&amp;MATCH($J2458,SorP!$B$1:$B$5661,0))))</f>
        <v/>
      </c>
      <c r="U2458" s="169"/>
      <c r="V2458" s="170" t="e">
        <f>IF(C2458="",NA(),MATCH($B2458&amp;$C2458,'Smelter Look-up'!$J:$J,0))</f>
        <v>#N/A</v>
      </c>
      <c r="X2458" s="171">
        <f t="shared" ca="1" si="117"/>
        <v>0</v>
      </c>
      <c r="AB2458" s="171" t="str">
        <f t="shared" si="118"/>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9"/>
        <v/>
      </c>
      <c r="T2459" s="156" t="str">
        <f ca="1">IF(B2459="","",IF(ISERROR(MATCH($J2459,SorP!$B$1:$B$5661,0)),"",INDIRECT("'SorP'!$A$"&amp;MATCH($J2459,SorP!$B$1:$B$5661,0))))</f>
        <v/>
      </c>
      <c r="U2459" s="169"/>
      <c r="V2459" s="170" t="e">
        <f>IF(C2459="",NA(),MATCH($B2459&amp;$C2459,'Smelter Look-up'!$J:$J,0))</f>
        <v>#N/A</v>
      </c>
      <c r="X2459" s="171">
        <f t="shared" ca="1" si="117"/>
        <v>0</v>
      </c>
      <c r="AB2459" s="171" t="str">
        <f t="shared" si="118"/>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9"/>
        <v/>
      </c>
      <c r="T2460" s="156" t="str">
        <f ca="1">IF(B2460="","",IF(ISERROR(MATCH($J2460,SorP!$B$1:$B$5661,0)),"",INDIRECT("'SorP'!$A$"&amp;MATCH($J2460,SorP!$B$1:$B$5661,0))))</f>
        <v/>
      </c>
      <c r="U2460" s="169"/>
      <c r="V2460" s="170" t="e">
        <f>IF(C2460="",NA(),MATCH($B2460&amp;$C2460,'Smelter Look-up'!$J:$J,0))</f>
        <v>#N/A</v>
      </c>
      <c r="X2460" s="171">
        <f t="shared" ca="1" si="117"/>
        <v>0</v>
      </c>
      <c r="AB2460" s="171" t="str">
        <f t="shared" si="118"/>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9"/>
        <v/>
      </c>
      <c r="T2461" s="156" t="str">
        <f ca="1">IF(B2461="","",IF(ISERROR(MATCH($J2461,SorP!$B$1:$B$5661,0)),"",INDIRECT("'SorP'!$A$"&amp;MATCH($J2461,SorP!$B$1:$B$5661,0))))</f>
        <v/>
      </c>
      <c r="U2461" s="169"/>
      <c r="V2461" s="170" t="e">
        <f>IF(C2461="",NA(),MATCH($B2461&amp;$C2461,'Smelter Look-up'!$J:$J,0))</f>
        <v>#N/A</v>
      </c>
      <c r="X2461" s="171">
        <f t="shared" ca="1" si="117"/>
        <v>0</v>
      </c>
      <c r="AB2461" s="171" t="str">
        <f t="shared" si="118"/>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9"/>
        <v/>
      </c>
      <c r="T2462" s="156" t="str">
        <f ca="1">IF(B2462="","",IF(ISERROR(MATCH($J2462,SorP!$B$1:$B$5661,0)),"",INDIRECT("'SorP'!$A$"&amp;MATCH($J2462,SorP!$B$1:$B$5661,0))))</f>
        <v/>
      </c>
      <c r="U2462" s="169"/>
      <c r="V2462" s="170" t="e">
        <f>IF(C2462="",NA(),MATCH($B2462&amp;$C2462,'Smelter Look-up'!$J:$J,0))</f>
        <v>#N/A</v>
      </c>
      <c r="X2462" s="171">
        <f t="shared" ca="1" si="117"/>
        <v>0</v>
      </c>
      <c r="AB2462" s="171" t="str">
        <f t="shared" si="118"/>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9"/>
        <v/>
      </c>
      <c r="T2463" s="156" t="str">
        <f ca="1">IF(B2463="","",IF(ISERROR(MATCH($J2463,SorP!$B$1:$B$5661,0)),"",INDIRECT("'SorP'!$A$"&amp;MATCH($J2463,SorP!$B$1:$B$5661,0))))</f>
        <v/>
      </c>
      <c r="U2463" s="169"/>
      <c r="V2463" s="170" t="e">
        <f>IF(C2463="",NA(),MATCH($B2463&amp;$C2463,'Smelter Look-up'!$J:$J,0))</f>
        <v>#N/A</v>
      </c>
      <c r="X2463" s="171">
        <f t="shared" ca="1" si="117"/>
        <v>0</v>
      </c>
      <c r="AB2463" s="171" t="str">
        <f t="shared" si="118"/>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9"/>
        <v/>
      </c>
      <c r="T2464" s="156" t="str">
        <f ca="1">IF(B2464="","",IF(ISERROR(MATCH($J2464,SorP!$B$1:$B$5661,0)),"",INDIRECT("'SorP'!$A$"&amp;MATCH($J2464,SorP!$B$1:$B$5661,0))))</f>
        <v/>
      </c>
      <c r="U2464" s="169"/>
      <c r="V2464" s="170" t="e">
        <f>IF(C2464="",NA(),MATCH($B2464&amp;$C2464,'Smelter Look-up'!$J:$J,0))</f>
        <v>#N/A</v>
      </c>
      <c r="X2464" s="171">
        <f t="shared" ca="1" si="117"/>
        <v>0</v>
      </c>
      <c r="AB2464" s="171" t="str">
        <f t="shared" si="118"/>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9"/>
        <v/>
      </c>
      <c r="T2465" s="156" t="str">
        <f ca="1">IF(B2465="","",IF(ISERROR(MATCH($J2465,SorP!$B$1:$B$5661,0)),"",INDIRECT("'SorP'!$A$"&amp;MATCH($J2465,SorP!$B$1:$B$5661,0))))</f>
        <v/>
      </c>
      <c r="U2465" s="169"/>
      <c r="V2465" s="170" t="e">
        <f>IF(C2465="",NA(),MATCH($B2465&amp;$C2465,'Smelter Look-up'!$J:$J,0))</f>
        <v>#N/A</v>
      </c>
      <c r="X2465" s="171">
        <f t="shared" ca="1" si="117"/>
        <v>0</v>
      </c>
      <c r="AB2465" s="171" t="str">
        <f t="shared" si="118"/>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9"/>
        <v/>
      </c>
      <c r="T2466" s="156" t="str">
        <f ca="1">IF(B2466="","",IF(ISERROR(MATCH($J2466,SorP!$B$1:$B$5661,0)),"",INDIRECT("'SorP'!$A$"&amp;MATCH($J2466,SorP!$B$1:$B$5661,0))))</f>
        <v/>
      </c>
      <c r="U2466" s="169"/>
      <c r="V2466" s="170" t="e">
        <f>IF(C2466="",NA(),MATCH($B2466&amp;$C2466,'Smelter Look-up'!$J:$J,0))</f>
        <v>#N/A</v>
      </c>
      <c r="X2466" s="171">
        <f t="shared" ca="1" si="117"/>
        <v>0</v>
      </c>
      <c r="AB2466" s="171" t="str">
        <f t="shared" si="118"/>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9"/>
        <v/>
      </c>
      <c r="T2467" s="156" t="str">
        <f ca="1">IF(B2467="","",IF(ISERROR(MATCH($J2467,SorP!$B$1:$B$5661,0)),"",INDIRECT("'SorP'!$A$"&amp;MATCH($J2467,SorP!$B$1:$B$5661,0))))</f>
        <v/>
      </c>
      <c r="U2467" s="169"/>
      <c r="V2467" s="170" t="e">
        <f>IF(C2467="",NA(),MATCH($B2467&amp;$C2467,'Smelter Look-up'!$J:$J,0))</f>
        <v>#N/A</v>
      </c>
      <c r="X2467" s="171">
        <f t="shared" ca="1" si="117"/>
        <v>0</v>
      </c>
      <c r="AB2467" s="171" t="str">
        <f t="shared" si="118"/>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9"/>
        <v/>
      </c>
      <c r="T2468" s="156" t="str">
        <f ca="1">IF(B2468="","",IF(ISERROR(MATCH($J2468,SorP!$B$1:$B$5661,0)),"",INDIRECT("'SorP'!$A$"&amp;MATCH($J2468,SorP!$B$1:$B$5661,0))))</f>
        <v/>
      </c>
      <c r="U2468" s="169"/>
      <c r="V2468" s="170" t="e">
        <f>IF(C2468="",NA(),MATCH($B2468&amp;$C2468,'Smelter Look-up'!$J:$J,0))</f>
        <v>#N/A</v>
      </c>
      <c r="X2468" s="171">
        <f t="shared" ca="1" si="117"/>
        <v>0</v>
      </c>
      <c r="AB2468" s="171" t="str">
        <f t="shared" si="118"/>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9"/>
        <v/>
      </c>
      <c r="T2469" s="156" t="str">
        <f ca="1">IF(B2469="","",IF(ISERROR(MATCH($J2469,SorP!$B$1:$B$5661,0)),"",INDIRECT("'SorP'!$A$"&amp;MATCH($J2469,SorP!$B$1:$B$5661,0))))</f>
        <v/>
      </c>
      <c r="U2469" s="169"/>
      <c r="V2469" s="170" t="e">
        <f>IF(C2469="",NA(),MATCH($B2469&amp;$C2469,'Smelter Look-up'!$J:$J,0))</f>
        <v>#N/A</v>
      </c>
      <c r="X2469" s="171">
        <f t="shared" ca="1" si="117"/>
        <v>0</v>
      </c>
      <c r="AB2469" s="171" t="str">
        <f t="shared" si="118"/>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9"/>
        <v/>
      </c>
      <c r="T2470" s="156" t="str">
        <f ca="1">IF(B2470="","",IF(ISERROR(MATCH($J2470,SorP!$B$1:$B$5661,0)),"",INDIRECT("'SorP'!$A$"&amp;MATCH($J2470,SorP!$B$1:$B$5661,0))))</f>
        <v/>
      </c>
      <c r="U2470" s="169"/>
      <c r="V2470" s="170" t="e">
        <f>IF(C2470="",NA(),MATCH($B2470&amp;$C2470,'Smelter Look-up'!$J:$J,0))</f>
        <v>#N/A</v>
      </c>
      <c r="X2470" s="171">
        <f t="shared" ca="1" si="117"/>
        <v>0</v>
      </c>
      <c r="AB2470" s="171" t="str">
        <f t="shared" si="118"/>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9"/>
        <v/>
      </c>
      <c r="T2471" s="156" t="str">
        <f ca="1">IF(B2471="","",IF(ISERROR(MATCH($J2471,SorP!$B$1:$B$5661,0)),"",INDIRECT("'SorP'!$A$"&amp;MATCH($J2471,SorP!$B$1:$B$5661,0))))</f>
        <v/>
      </c>
      <c r="U2471" s="169"/>
      <c r="V2471" s="170" t="e">
        <f>IF(C2471="",NA(),MATCH($B2471&amp;$C2471,'Smelter Look-up'!$J:$J,0))</f>
        <v>#N/A</v>
      </c>
      <c r="X2471" s="171">
        <f t="shared" ca="1" si="117"/>
        <v>0</v>
      </c>
      <c r="AB2471" s="171" t="str">
        <f t="shared" si="118"/>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9"/>
        <v/>
      </c>
      <c r="T2472" s="156" t="str">
        <f ca="1">IF(B2472="","",IF(ISERROR(MATCH($J2472,SorP!$B$1:$B$5661,0)),"",INDIRECT("'SorP'!$A$"&amp;MATCH($J2472,SorP!$B$1:$B$5661,0))))</f>
        <v/>
      </c>
      <c r="U2472" s="169"/>
      <c r="V2472" s="170" t="e">
        <f>IF(C2472="",NA(),MATCH($B2472&amp;$C2472,'Smelter Look-up'!$J:$J,0))</f>
        <v>#N/A</v>
      </c>
      <c r="X2472" s="171">
        <f t="shared" ca="1" si="117"/>
        <v>0</v>
      </c>
      <c r="AB2472" s="171" t="str">
        <f t="shared" si="118"/>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9"/>
        <v/>
      </c>
      <c r="T2473" s="156" t="str">
        <f ca="1">IF(B2473="","",IF(ISERROR(MATCH($J2473,SorP!$B$1:$B$5661,0)),"",INDIRECT("'SorP'!$A$"&amp;MATCH($J2473,SorP!$B$1:$B$5661,0))))</f>
        <v/>
      </c>
      <c r="U2473" s="169"/>
      <c r="V2473" s="170" t="e">
        <f>IF(C2473="",NA(),MATCH($B2473&amp;$C2473,'Smelter Look-up'!$J:$J,0))</f>
        <v>#N/A</v>
      </c>
      <c r="X2473" s="171">
        <f t="shared" ca="1" si="117"/>
        <v>0</v>
      </c>
      <c r="AB2473" s="171" t="str">
        <f t="shared" si="118"/>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9"/>
        <v/>
      </c>
      <c r="T2474" s="156" t="str">
        <f ca="1">IF(B2474="","",IF(ISERROR(MATCH($J2474,SorP!$B$1:$B$5661,0)),"",INDIRECT("'SorP'!$A$"&amp;MATCH($J2474,SorP!$B$1:$B$5661,0))))</f>
        <v/>
      </c>
      <c r="U2474" s="169"/>
      <c r="V2474" s="170" t="e">
        <f>IF(C2474="",NA(),MATCH($B2474&amp;$C2474,'Smelter Look-up'!$J:$J,0))</f>
        <v>#N/A</v>
      </c>
      <c r="X2474" s="171">
        <f t="shared" ca="1" si="117"/>
        <v>0</v>
      </c>
      <c r="AB2474" s="171" t="str">
        <f t="shared" si="118"/>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9"/>
        <v/>
      </c>
      <c r="T2475" s="156" t="str">
        <f ca="1">IF(B2475="","",IF(ISERROR(MATCH($J2475,SorP!$B$1:$B$5661,0)),"",INDIRECT("'SorP'!$A$"&amp;MATCH($J2475,SorP!$B$1:$B$5661,0))))</f>
        <v/>
      </c>
      <c r="U2475" s="169"/>
      <c r="V2475" s="170" t="e">
        <f>IF(C2475="",NA(),MATCH($B2475&amp;$C2475,'Smelter Look-up'!$J:$J,0))</f>
        <v>#N/A</v>
      </c>
      <c r="X2475" s="171">
        <f t="shared" ca="1" si="117"/>
        <v>0</v>
      </c>
      <c r="AB2475" s="171" t="str">
        <f t="shared" si="118"/>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9"/>
        <v/>
      </c>
      <c r="T2476" s="156" t="str">
        <f ca="1">IF(B2476="","",IF(ISERROR(MATCH($J2476,SorP!$B$1:$B$5661,0)),"",INDIRECT("'SorP'!$A$"&amp;MATCH($J2476,SorP!$B$1:$B$5661,0))))</f>
        <v/>
      </c>
      <c r="U2476" s="169"/>
      <c r="V2476" s="170" t="e">
        <f>IF(C2476="",NA(),MATCH($B2476&amp;$C2476,'Smelter Look-up'!$J:$J,0))</f>
        <v>#N/A</v>
      </c>
      <c r="X2476" s="171">
        <f t="shared" ca="1" si="117"/>
        <v>0</v>
      </c>
      <c r="AB2476" s="171" t="str">
        <f t="shared" si="118"/>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9"/>
        <v/>
      </c>
      <c r="T2477" s="156" t="str">
        <f ca="1">IF(B2477="","",IF(ISERROR(MATCH($J2477,SorP!$B$1:$B$5661,0)),"",INDIRECT("'SorP'!$A$"&amp;MATCH($J2477,SorP!$B$1:$B$5661,0))))</f>
        <v/>
      </c>
      <c r="U2477" s="169"/>
      <c r="V2477" s="170" t="e">
        <f>IF(C2477="",NA(),MATCH($B2477&amp;$C2477,'Smelter Look-up'!$J:$J,0))</f>
        <v>#N/A</v>
      </c>
      <c r="X2477" s="171">
        <f t="shared" ca="1" si="117"/>
        <v>0</v>
      </c>
      <c r="AB2477" s="171" t="str">
        <f t="shared" si="118"/>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9"/>
        <v/>
      </c>
      <c r="T2478" s="156" t="str">
        <f ca="1">IF(B2478="","",IF(ISERROR(MATCH($J2478,SorP!$B$1:$B$5661,0)),"",INDIRECT("'SorP'!$A$"&amp;MATCH($J2478,SorP!$B$1:$B$5661,0))))</f>
        <v/>
      </c>
      <c r="U2478" s="169"/>
      <c r="V2478" s="170" t="e">
        <f>IF(C2478="",NA(),MATCH($B2478&amp;$C2478,'Smelter Look-up'!$J:$J,0))</f>
        <v>#N/A</v>
      </c>
      <c r="X2478" s="171">
        <f t="shared" ca="1" si="117"/>
        <v>0</v>
      </c>
      <c r="AB2478" s="171" t="str">
        <f t="shared" si="118"/>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9"/>
        <v/>
      </c>
      <c r="T2479" s="156" t="str">
        <f ca="1">IF(B2479="","",IF(ISERROR(MATCH($J2479,SorP!$B$1:$B$5661,0)),"",INDIRECT("'SorP'!$A$"&amp;MATCH($J2479,SorP!$B$1:$B$5661,0))))</f>
        <v/>
      </c>
      <c r="U2479" s="169"/>
      <c r="V2479" s="170" t="e">
        <f>IF(C2479="",NA(),MATCH($B2479&amp;$C2479,'Smelter Look-up'!$J:$J,0))</f>
        <v>#N/A</v>
      </c>
      <c r="X2479" s="171">
        <f t="shared" ca="1" si="117"/>
        <v>0</v>
      </c>
      <c r="AB2479" s="171" t="str">
        <f t="shared" si="118"/>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9"/>
        <v/>
      </c>
      <c r="T2480" s="156" t="str">
        <f ca="1">IF(B2480="","",IF(ISERROR(MATCH($J2480,SorP!$B$1:$B$5661,0)),"",INDIRECT("'SorP'!$A$"&amp;MATCH($J2480,SorP!$B$1:$B$5661,0))))</f>
        <v/>
      </c>
      <c r="U2480" s="169"/>
      <c r="V2480" s="170" t="e">
        <f>IF(C2480="",NA(),MATCH($B2480&amp;$C2480,'Smelter Look-up'!$J:$J,0))</f>
        <v>#N/A</v>
      </c>
      <c r="X2480" s="171">
        <f t="shared" ca="1" si="117"/>
        <v>0</v>
      </c>
      <c r="AB2480" s="171" t="str">
        <f t="shared" si="118"/>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9"/>
        <v/>
      </c>
      <c r="T2481" s="156" t="str">
        <f ca="1">IF(B2481="","",IF(ISERROR(MATCH($J2481,SorP!$B$1:$B$5661,0)),"",INDIRECT("'SorP'!$A$"&amp;MATCH($J2481,SorP!$B$1:$B$5661,0))))</f>
        <v/>
      </c>
      <c r="U2481" s="169"/>
      <c r="V2481" s="170" t="e">
        <f>IF(C2481="",NA(),MATCH($B2481&amp;$C2481,'Smelter Look-up'!$J:$J,0))</f>
        <v>#N/A</v>
      </c>
      <c r="X2481" s="171">
        <f t="shared" ca="1" si="117"/>
        <v>0</v>
      </c>
      <c r="AB2481" s="171" t="str">
        <f t="shared" si="118"/>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9"/>
        <v/>
      </c>
      <c r="T2482" s="156" t="str">
        <f ca="1">IF(B2482="","",IF(ISERROR(MATCH($J2482,SorP!$B$1:$B$5661,0)),"",INDIRECT("'SorP'!$A$"&amp;MATCH($J2482,SorP!$B$1:$B$5661,0))))</f>
        <v/>
      </c>
      <c r="U2482" s="169"/>
      <c r="V2482" s="170" t="e">
        <f>IF(C2482="",NA(),MATCH($B2482&amp;$C2482,'Smelter Look-up'!$J:$J,0))</f>
        <v>#N/A</v>
      </c>
      <c r="X2482" s="171">
        <f t="shared" ca="1" si="117"/>
        <v>0</v>
      </c>
      <c r="AB2482" s="171" t="str">
        <f t="shared" si="118"/>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9"/>
        <v/>
      </c>
      <c r="T2483" s="156" t="str">
        <f ca="1">IF(B2483="","",IF(ISERROR(MATCH($J2483,SorP!$B$1:$B$5661,0)),"",INDIRECT("'SorP'!$A$"&amp;MATCH($J2483,SorP!$B$1:$B$5661,0))))</f>
        <v/>
      </c>
      <c r="U2483" s="169"/>
      <c r="V2483" s="170" t="e">
        <f>IF(C2483="",NA(),MATCH($B2483&amp;$C2483,'Smelter Look-up'!$J:$J,0))</f>
        <v>#N/A</v>
      </c>
      <c r="X2483" s="171">
        <f t="shared" ca="1" si="117"/>
        <v>0</v>
      </c>
      <c r="AB2483" s="171" t="str">
        <f t="shared" si="118"/>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9"/>
        <v/>
      </c>
      <c r="T2484" s="156" t="str">
        <f ca="1">IF(B2484="","",IF(ISERROR(MATCH($J2484,SorP!$B$1:$B$5661,0)),"",INDIRECT("'SorP'!$A$"&amp;MATCH($J2484,SorP!$B$1:$B$5661,0))))</f>
        <v/>
      </c>
      <c r="U2484" s="169"/>
      <c r="V2484" s="170" t="e">
        <f>IF(C2484="",NA(),MATCH($B2484&amp;$C2484,'Smelter Look-up'!$J:$J,0))</f>
        <v>#N/A</v>
      </c>
      <c r="X2484" s="171">
        <f t="shared" ca="1" si="117"/>
        <v>0</v>
      </c>
      <c r="AB2484" s="171" t="str">
        <f t="shared" si="118"/>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9"/>
        <v/>
      </c>
      <c r="T2485" s="156" t="str">
        <f ca="1">IF(B2485="","",IF(ISERROR(MATCH($J2485,SorP!$B$1:$B$5661,0)),"",INDIRECT("'SorP'!$A$"&amp;MATCH($J2485,SorP!$B$1:$B$5661,0))))</f>
        <v/>
      </c>
      <c r="U2485" s="169"/>
      <c r="V2485" s="170" t="e">
        <f>IF(C2485="",NA(),MATCH($B2485&amp;$C2485,'Smelter Look-up'!$J:$J,0))</f>
        <v>#N/A</v>
      </c>
      <c r="X2485" s="171">
        <f t="shared" ca="1" si="117"/>
        <v>0</v>
      </c>
      <c r="AB2485" s="171" t="str">
        <f t="shared" si="118"/>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9"/>
        <v/>
      </c>
      <c r="T2486" s="156" t="str">
        <f ca="1">IF(B2486="","",IF(ISERROR(MATCH($J2486,SorP!$B$1:$B$5661,0)),"",INDIRECT("'SorP'!$A$"&amp;MATCH($J2486,SorP!$B$1:$B$5661,0))))</f>
        <v/>
      </c>
      <c r="U2486" s="169"/>
      <c r="V2486" s="170" t="e">
        <f>IF(C2486="",NA(),MATCH($B2486&amp;$C2486,'Smelter Look-up'!$J:$J,0))</f>
        <v>#N/A</v>
      </c>
      <c r="X2486" s="171">
        <f t="shared" ca="1" si="117"/>
        <v>0</v>
      </c>
      <c r="AB2486" s="171" t="str">
        <f t="shared" si="118"/>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9"/>
        <v/>
      </c>
      <c r="T2487" s="156" t="str">
        <f ca="1">IF(B2487="","",IF(ISERROR(MATCH($J2487,SorP!$B$1:$B$5661,0)),"",INDIRECT("'SorP'!$A$"&amp;MATCH($J2487,SorP!$B$1:$B$5661,0))))</f>
        <v/>
      </c>
      <c r="U2487" s="169"/>
      <c r="V2487" s="170" t="e">
        <f>IF(C2487="",NA(),MATCH($B2487&amp;$C2487,'Smelter Look-up'!$J:$J,0))</f>
        <v>#N/A</v>
      </c>
      <c r="X2487" s="171">
        <f t="shared" ca="1" si="117"/>
        <v>0</v>
      </c>
      <c r="AB2487" s="171" t="str">
        <f t="shared" si="118"/>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9"/>
        <v/>
      </c>
      <c r="T2488" s="156" t="str">
        <f ca="1">IF(B2488="","",IF(ISERROR(MATCH($J2488,SorP!$B$1:$B$5661,0)),"",INDIRECT("'SorP'!$A$"&amp;MATCH($J2488,SorP!$B$1:$B$5661,0))))</f>
        <v/>
      </c>
      <c r="U2488" s="169"/>
      <c r="V2488" s="170" t="e">
        <f>IF(C2488="",NA(),MATCH($B2488&amp;$C2488,'Smelter Look-up'!$J:$J,0))</f>
        <v>#N/A</v>
      </c>
      <c r="X2488" s="171">
        <f t="shared" ca="1" si="117"/>
        <v>0</v>
      </c>
      <c r="AB2488" s="171" t="str">
        <f t="shared" si="118"/>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9"/>
        <v/>
      </c>
      <c r="T2489" s="156" t="str">
        <f ca="1">IF(B2489="","",IF(ISERROR(MATCH($J2489,SorP!$B$1:$B$5661,0)),"",INDIRECT("'SorP'!$A$"&amp;MATCH($J2489,SorP!$B$1:$B$5661,0))))</f>
        <v/>
      </c>
      <c r="U2489" s="169"/>
      <c r="V2489" s="170" t="e">
        <f>IF(C2489="",NA(),MATCH($B2489&amp;$C2489,'Smelter Look-up'!$J:$J,0))</f>
        <v>#N/A</v>
      </c>
      <c r="X2489" s="171">
        <f t="shared" ca="1" si="117"/>
        <v>0</v>
      </c>
      <c r="AB2489" s="171" t="str">
        <f t="shared" si="118"/>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9"/>
        <v/>
      </c>
      <c r="T2490" s="156" t="str">
        <f ca="1">IF(B2490="","",IF(ISERROR(MATCH($J2490,SorP!$B$1:$B$5661,0)),"",INDIRECT("'SorP'!$A$"&amp;MATCH($J2490,SorP!$B$1:$B$5661,0))))</f>
        <v/>
      </c>
      <c r="U2490" s="169"/>
      <c r="V2490" s="170" t="e">
        <f>IF(C2490="",NA(),MATCH($B2490&amp;$C2490,'Smelter Look-up'!$J:$J,0))</f>
        <v>#N/A</v>
      </c>
      <c r="X2490" s="171">
        <f t="shared" ca="1" si="117"/>
        <v>0</v>
      </c>
      <c r="AB2490" s="171" t="str">
        <f t="shared" si="118"/>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9"/>
        <v/>
      </c>
      <c r="T2491" s="156" t="str">
        <f ca="1">IF(B2491="","",IF(ISERROR(MATCH($J2491,SorP!$B$1:$B$5661,0)),"",INDIRECT("'SorP'!$A$"&amp;MATCH($J2491,SorP!$B$1:$B$5661,0))))</f>
        <v/>
      </c>
      <c r="U2491" s="169"/>
      <c r="V2491" s="170" t="e">
        <f>IF(C2491="",NA(),MATCH($B2491&amp;$C2491,'Smelter Look-up'!$J:$J,0))</f>
        <v>#N/A</v>
      </c>
      <c r="X2491" s="171">
        <f t="shared" ca="1" si="117"/>
        <v>0</v>
      </c>
      <c r="AB2491" s="171" t="str">
        <f t="shared" si="118"/>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9"/>
        <v/>
      </c>
      <c r="T2492" s="156" t="str">
        <f ca="1">IF(B2492="","",IF(ISERROR(MATCH($J2492,SorP!$B$1:$B$5661,0)),"",INDIRECT("'SorP'!$A$"&amp;MATCH($J2492,SorP!$B$1:$B$5661,0))))</f>
        <v/>
      </c>
      <c r="U2492" s="169"/>
      <c r="V2492" s="170" t="e">
        <f>IF(C2492="",NA(),MATCH($B2492&amp;$C2492,'Smelter Look-up'!$J:$J,0))</f>
        <v>#N/A</v>
      </c>
      <c r="X2492" s="171">
        <f t="shared" ca="1" si="117"/>
        <v>0</v>
      </c>
      <c r="AB2492" s="171" t="str">
        <f t="shared" si="118"/>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9"/>
        <v/>
      </c>
      <c r="T2493" s="156" t="str">
        <f ca="1">IF(B2493="","",IF(ISERROR(MATCH($J2493,SorP!$B$1:$B$5661,0)),"",INDIRECT("'SorP'!$A$"&amp;MATCH($J2493,SorP!$B$1:$B$5661,0))))</f>
        <v/>
      </c>
      <c r="U2493" s="169"/>
      <c r="V2493" s="170" t="e">
        <f>IF(C2493="",NA(),MATCH($B2493&amp;$C2493,'Smelter Look-up'!$J:$J,0))</f>
        <v>#N/A</v>
      </c>
      <c r="X2493" s="171">
        <f t="shared" ca="1" si="117"/>
        <v>0</v>
      </c>
      <c r="AB2493" s="171" t="str">
        <f t="shared" si="118"/>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9"/>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9"/>
        <v/>
      </c>
      <c r="T2495" s="156" t="str">
        <f ca="1">IF(B2495="","",IF(ISERROR(MATCH($J2495,SorP!$B$1:$B$5661,0)),"",INDIRECT("'SorP'!$A$"&amp;MATCH($J2495,SorP!$B$1:$B$5661,0))))</f>
        <v/>
      </c>
      <c r="U2495" s="169"/>
      <c r="V2495" s="170" t="e">
        <f>IF(C2495="",NA(),MATCH($B2495&amp;$C2495,'Smelter Look-up'!$J:$J,0))</f>
        <v>#N/A</v>
      </c>
      <c r="X2495" s="171">
        <f t="shared" ref="X2495:X2500" ca="1" si="120">IF(AND(C2495="Smelter not listed",OR(LEN(D2495)=0,LEN(E2495)=0)),1,0)</f>
        <v>0</v>
      </c>
      <c r="AB2495" s="171" t="str">
        <f t="shared" ref="AB2495:AB2500" si="121">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9"/>
        <v/>
      </c>
      <c r="T2496" s="156" t="str">
        <f ca="1">IF(B2496="","",IF(ISERROR(MATCH($J2496,SorP!$B$1:$B$5661,0)),"",INDIRECT("'SorP'!$A$"&amp;MATCH($J2496,SorP!$B$1:$B$5661,0))))</f>
        <v/>
      </c>
      <c r="U2496" s="169"/>
      <c r="V2496" s="170" t="e">
        <f>IF(C2496="",NA(),MATCH($B2496&amp;$C2496,'Smelter Look-up'!$J:$J,0))</f>
        <v>#N/A</v>
      </c>
      <c r="X2496" s="171">
        <f t="shared" ca="1" si="120"/>
        <v>0</v>
      </c>
      <c r="AB2496" s="171" t="str">
        <f t="shared" si="121"/>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X2497" s="171">
        <f t="shared" ca="1" si="120"/>
        <v>0</v>
      </c>
      <c r="AB2497" s="171" t="str">
        <f t="shared" si="121"/>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22">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20"/>
        <v>0</v>
      </c>
      <c r="Y2498" s="171"/>
      <c r="Z2498" s="171"/>
      <c r="AA2498" s="171"/>
      <c r="AB2498" s="171" t="str">
        <f t="shared" si="121"/>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22"/>
        <v/>
      </c>
      <c r="T2499" s="156" t="str">
        <f ca="1">IF(B2499="","",IF(ISERROR(MATCH($J2499,SorP!$B$1:$B$5661,0)),"",INDIRECT("'SorP'!$A$"&amp;MATCH($J2499,SorP!$B$1:$B$5661,0))))</f>
        <v/>
      </c>
      <c r="U2499" s="169"/>
      <c r="V2499" s="170" t="e">
        <f>IF(C2499="",NA(),MATCH($B2499&amp;$C2499,'Smelter Look-up'!$J:$J,0))</f>
        <v>#N/A</v>
      </c>
      <c r="W2499" s="171"/>
      <c r="X2499" s="171">
        <f t="shared" ca="1" si="120"/>
        <v>0</v>
      </c>
      <c r="Y2499" s="171"/>
      <c r="Z2499" s="171"/>
      <c r="AA2499" s="171"/>
      <c r="AB2499" s="171" t="str">
        <f t="shared" si="121"/>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3">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20"/>
        <v>0</v>
      </c>
      <c r="Y2500" s="171"/>
      <c r="Z2500" s="171"/>
      <c r="AA2500" s="171"/>
      <c r="AB2500" s="171" t="str">
        <f t="shared" si="121"/>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48">
      <formula>$A$5:$Q1995&lt;&gt;""</formula>
    </cfRule>
  </conditionalFormatting>
  <conditionalFormatting sqref="B8:B2500">
    <cfRule type="expression" dxfId="67" priority="34" stopIfTrue="1">
      <formula>IF(B8="",TRUE)</formula>
    </cfRule>
  </conditionalFormatting>
  <conditionalFormatting sqref="C8:C2500">
    <cfRule type="expression" dxfId="66" priority="33" stopIfTrue="1">
      <formula>IF(AND(B8&lt;&gt;"",C8=""),TRUE)</formula>
    </cfRule>
  </conditionalFormatting>
  <conditionalFormatting sqref="D8:D2500">
    <cfRule type="expression" dxfId="65" priority="32" stopIfTrue="1">
      <formula>IF(AND(LEN($C8) &gt;0, ($C8 &lt;&gt; "Smelter Not Listed")),1,0)</formula>
    </cfRule>
    <cfRule type="expression" dxfId="64" priority="35" stopIfTrue="1">
      <formula>IF(AND(D8="",$C8=$X$4),TRUE)</formula>
    </cfRule>
    <cfRule type="expression" dxfId="63" priority="36" stopIfTrue="1">
      <formula>IF(FIND("!",D8),TRUE)</formula>
    </cfRule>
  </conditionalFormatting>
  <conditionalFormatting sqref="E8:E2500">
    <cfRule type="expression" dxfId="62" priority="28" stopIfTrue="1">
      <formula>IF(FIND("!",E8),TRUE)</formula>
    </cfRule>
    <cfRule type="expression" dxfId="61" priority="29" stopIfTrue="1">
      <formula>IF(AND(E8="",$C8=$X$4),TRUE)</formula>
    </cfRule>
  </conditionalFormatting>
  <conditionalFormatting sqref="F8:F2500">
    <cfRule type="expression" dxfId="60" priority="30" stopIfTrue="1">
      <formula>IF(AND(LEN($A8)&gt;0,$A8&lt;&gt;$F8),TRUE,FALSE)</formula>
    </cfRule>
  </conditionalFormatting>
  <conditionalFormatting sqref="G8:G2500">
    <cfRule type="expression" dxfId="59" priority="31" stopIfTrue="1">
      <formula>IF(FIND("Enter smelter details",G8),TRUE)</formula>
    </cfRule>
  </conditionalFormatting>
  <conditionalFormatting sqref="B7">
    <cfRule type="expression" dxfId="26" priority="25" stopIfTrue="1">
      <formula>IF(B7="",TRUE)</formula>
    </cfRule>
  </conditionalFormatting>
  <conditionalFormatting sqref="C7">
    <cfRule type="expression" dxfId="25" priority="24" stopIfTrue="1">
      <formula>IF(AND(B7&lt;&gt;"",C7=""),TRUE)</formula>
    </cfRule>
  </conditionalFormatting>
  <conditionalFormatting sqref="D7">
    <cfRule type="expression" dxfId="24" priority="23" stopIfTrue="1">
      <formula>IF(AND(LEN($C7) &gt;0, ($C7 &lt;&gt; "Smelter Not Listed")),1,0)</formula>
    </cfRule>
    <cfRule type="expression" dxfId="23" priority="26" stopIfTrue="1">
      <formula>IF(AND(D7="",$C7=$X$4),TRUE)</formula>
    </cfRule>
    <cfRule type="expression" dxfId="22" priority="27" stopIfTrue="1">
      <formula>IF(FIND("!",D7),TRUE)</formula>
    </cfRule>
  </conditionalFormatting>
  <conditionalFormatting sqref="E7">
    <cfRule type="expression" dxfId="21" priority="19" stopIfTrue="1">
      <formula>IF(FIND("!",E7),TRUE)</formula>
    </cfRule>
    <cfRule type="expression" dxfId="20" priority="20" stopIfTrue="1">
      <formula>IF(AND(E7="",$C7=$X$4),TRUE)</formula>
    </cfRule>
  </conditionalFormatting>
  <conditionalFormatting sqref="F7">
    <cfRule type="expression" dxfId="19" priority="21" stopIfTrue="1">
      <formula>IF(AND(LEN($A7)&gt;0,$A7&lt;&gt;$F7),TRUE,FALSE)</formula>
    </cfRule>
  </conditionalFormatting>
  <conditionalFormatting sqref="G7">
    <cfRule type="expression" dxfId="18" priority="22" stopIfTrue="1">
      <formula>IF(FIND("Enter smelter details",G7),TRUE)</formula>
    </cfRule>
  </conditionalFormatting>
  <conditionalFormatting sqref="B6">
    <cfRule type="expression" dxfId="17" priority="16" stopIfTrue="1">
      <formula>IF(B6="",TRUE)</formula>
    </cfRule>
  </conditionalFormatting>
  <conditionalFormatting sqref="C6">
    <cfRule type="expression" dxfId="16" priority="15" stopIfTrue="1">
      <formula>IF(AND(B6&lt;&gt;"",C6=""),TRUE)</formula>
    </cfRule>
  </conditionalFormatting>
  <conditionalFormatting sqref="D6">
    <cfRule type="expression" dxfId="15" priority="14" stopIfTrue="1">
      <formula>IF(AND(LEN($C6)&gt;0,($C6&lt;&gt;"Smelter Not Listed")),1,0)</formula>
    </cfRule>
    <cfRule type="expression" dxfId="14" priority="17" stopIfTrue="1">
      <formula>IF(AND(D6="",$C6=$X$4),TRUE)</formula>
    </cfRule>
    <cfRule type="expression" dxfId="13" priority="18" stopIfTrue="1">
      <formula>IF(FIND("!",D6),TRUE)</formula>
    </cfRule>
  </conditionalFormatting>
  <conditionalFormatting sqref="E6">
    <cfRule type="expression" dxfId="12" priority="10" stopIfTrue="1">
      <formula>IF(FIND("!",E6),TRUE)</formula>
    </cfRule>
    <cfRule type="expression" dxfId="11" priority="11" stopIfTrue="1">
      <formula>IF(AND(E6="",$C6=$X$4),TRUE)</formula>
    </cfRule>
  </conditionalFormatting>
  <conditionalFormatting sqref="F6">
    <cfRule type="expression" dxfId="10" priority="12" stopIfTrue="1">
      <formula>IF(AND(LEN($A6)&gt;0,$A6&lt;&gt;$F6),TRUE,FALSE)</formula>
    </cfRule>
  </conditionalFormatting>
  <conditionalFormatting sqref="G6">
    <cfRule type="expression" dxfId="9" priority="13" stopIfTrue="1">
      <formula>IF(FIND("Enter smelter details",G6),TRUE)</formula>
    </cfRule>
  </conditionalFormatting>
  <conditionalFormatting sqref="B5">
    <cfRule type="expression" dxfId="8" priority="4" stopIfTrue="1">
      <formula>IF(B5="",TRUE)</formula>
    </cfRule>
  </conditionalFormatting>
  <conditionalFormatting sqref="D5">
    <cfRule type="expression" dxfId="7" priority="1" stopIfTrue="1">
      <formula>IF(AND(LEN($C5) &gt;0, ($C5 &lt;&gt; "Smelter Not Listed")),1,0)</formula>
    </cfRule>
    <cfRule type="expression" dxfId="6" priority="7" stopIfTrue="1">
      <formula>IF(AND(D5="",$C5=$X$4),TRUE)</formula>
    </cfRule>
    <cfRule type="expression" dxfId="5" priority="8" stopIfTrue="1">
      <formula>IF(FIND("!",D5),TRUE)</formula>
    </cfRule>
  </conditionalFormatting>
  <conditionalFormatting sqref="G5">
    <cfRule type="expression" dxfId="4" priority="9" stopIfTrue="1">
      <formula>IF(FIND("Enter smelter details",G5),TRUE)</formula>
    </cfRule>
  </conditionalFormatting>
  <conditionalFormatting sqref="E5">
    <cfRule type="expression" dxfId="3" priority="5" stopIfTrue="1">
      <formula>IF(AND(E5="",$C5=$X$4),TRUE)</formula>
    </cfRule>
    <cfRule type="expression" dxfId="2" priority="6" stopIfTrue="1">
      <formula>IF(FIND("!",E5),TRUE)</formula>
    </cfRule>
  </conditionalFormatting>
  <conditionalFormatting sqref="F5">
    <cfRule type="expression" dxfId="1" priority="3" stopIfTrue="1">
      <formula>IF(AND(LEN($A5)&gt;0,$A5&lt;&gt;$F5),TRUE,FALSE)</formula>
    </cfRule>
  </conditionalFormatting>
  <conditionalFormatting sqref="C5">
    <cfRule type="expression" dxfId="0" priority="2" stopIfTrue="1">
      <formula>IF(AND(#REF!&lt;&gt;"",C5=""),TRUE)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50"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7.25">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75">
      <c r="A4" s="136" t="str">
        <f ca="1">Declaration!B8</f>
        <v>Company Name (*):</v>
      </c>
      <c r="B4" s="80" t="str">
        <f>Declaration!D8</f>
        <v>SK Hynix system ic.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Catelyn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skhysi.8100267@sk.com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86 510 8192 5329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Catelyn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skhysi.8100267@sk.com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86 510 8192 5329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45182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75">
      <c r="A50" s="80" t="s">
        <v>58</v>
      </c>
      <c r="B50" s="80" t="str">
        <f>Declaration!G71</f>
        <v>https://www.nmm.jx-group.co.jp/english/company/purchase/supply.html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2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2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58" priority="417" stopIfTrue="1">
      <formula>$F4=0</formula>
    </cfRule>
    <cfRule type="expression" dxfId="57" priority="418" stopIfTrue="1">
      <formula>$H4=0</formula>
    </cfRule>
    <cfRule type="expression" dxfId="56" priority="419" stopIfTrue="1">
      <formula>$H4=1</formula>
    </cfRule>
  </conditionalFormatting>
  <conditionalFormatting sqref="A5:A13">
    <cfRule type="expression" dxfId="55" priority="119" stopIfTrue="1">
      <formula>$F5=0</formula>
    </cfRule>
    <cfRule type="expression" dxfId="54" priority="120" stopIfTrue="1">
      <formula>AND($F5=1,$G5=0)</formula>
    </cfRule>
    <cfRule type="expression" dxfId="53" priority="121" stopIfTrue="1">
      <formula>AND($F5&lt;&gt;0,$G5&lt;&gt;0)</formula>
    </cfRule>
  </conditionalFormatting>
  <conditionalFormatting sqref="A20:A21">
    <cfRule type="expression" dxfId="52" priority="10" stopIfTrue="1">
      <formula>$F20=0</formula>
    </cfRule>
    <cfRule type="expression" dxfId="51" priority="11" stopIfTrue="1">
      <formula>$H20=0</formula>
    </cfRule>
    <cfRule type="expression" dxfId="50" priority="12" stopIfTrue="1">
      <formula>$H20=1</formula>
    </cfRule>
  </conditionalFormatting>
  <conditionalFormatting sqref="A48:A50 C50">
    <cfRule type="expression" dxfId="49" priority="15" stopIfTrue="1">
      <formula>$F48=0</formula>
    </cfRule>
    <cfRule type="expression" dxfId="48" priority="16" stopIfTrue="1">
      <formula>$H48=0</formula>
    </cfRule>
    <cfRule type="expression" dxfId="47" priority="17" stopIfTrue="1">
      <formula>$H48=1</formula>
    </cfRule>
  </conditionalFormatting>
  <conditionalFormatting sqref="A60:A61">
    <cfRule type="expression" dxfId="46" priority="3" stopIfTrue="1">
      <formula>OR(C60="Complete",C60="填写",C60="記入済",C60="완료",C60="Complétez",C60="Concluído",C60="Vollständig",C60="Completare",C60="Doldurun")</formula>
    </cfRule>
  </conditionalFormatting>
  <conditionalFormatting sqref="A64 C64">
    <cfRule type="expression" dxfId="45" priority="1" stopIfTrue="1">
      <formula>IF(AND($F$64=1,$G$64=0),TRUE,FALSE)</formula>
    </cfRule>
    <cfRule type="expression" dxfId="44" priority="81" stopIfTrue="1">
      <formula>IF(AND($F$64=1,$G$64=1),TRUE,FALSE)</formula>
    </cfRule>
  </conditionalFormatting>
  <conditionalFormatting sqref="B59">
    <cfRule type="expression" dxfId="43" priority="117" stopIfTrue="1">
      <formula>$F59=0</formula>
    </cfRule>
  </conditionalFormatting>
  <conditionalFormatting sqref="B60:B64">
    <cfRule type="expression" dxfId="42" priority="101" stopIfTrue="1">
      <formula>IF(F60=0,TRUE)</formula>
    </cfRule>
  </conditionalFormatting>
  <conditionalFormatting sqref="C20">
    <cfRule type="expression" dxfId="41" priority="14" stopIfTrue="1">
      <formula>OR($B15="No",$B15="Unknown",B$15="Not applicable for this declaration")</formula>
    </cfRule>
  </conditionalFormatting>
  <conditionalFormatting sqref="C20:C21">
    <cfRule type="expression" dxfId="40" priority="21" stopIfTrue="1">
      <formula>OR(C20="Complete",C20="填写", C20="記入済",C20="완료",C20="Complétez",C20="Concluído",C20="Vollständig",C20="Completare",C20="Doldurun")</formula>
    </cfRule>
  </conditionalFormatting>
  <conditionalFormatting sqref="C21">
    <cfRule type="expression" dxfId="39" priority="13" stopIfTrue="1">
      <formula>OR($B16="No",$B16="Unknown",B$16="Not applicable for this declaration")</formula>
    </cfRule>
  </conditionalFormatting>
  <conditionalFormatting sqref="C23 C28 C33 C38 C43 C48:C49 C52:C55 C57:C58 A60:A61 C60:C61">
    <cfRule type="expression" dxfId="38" priority="2" stopIfTrue="1">
      <formula>OR($B$15="No",$B$15="Unknown",$B$15="Not applicable for this declaration",$B$20="No",$B$20="Unknown",$B$20="Not applicable for this declaration")</formula>
    </cfRule>
  </conditionalFormatting>
  <conditionalFormatting sqref="C23:C24">
    <cfRule type="expression" dxfId="37" priority="65" stopIfTrue="1">
      <formula>OR(C23="Complete",C23="填写", C23="記入済",C23="완료",C23="Complétez",C23="Concluído",C23="Vollständig",C23="Completare",C23="Doldurun")</formula>
    </cfRule>
  </conditionalFormatting>
  <conditionalFormatting sqref="C24 C34 C39 C44">
    <cfRule type="expression" dxfId="36" priority="9" stopIfTrue="1">
      <formula>OR($B$16="No",$B$16="Unknown",$B$16="Not applicable for reporting",$B$21="No",$B$21="Unknown",$B$21="Not applicable for reporting")</formula>
    </cfRule>
  </conditionalFormatting>
  <conditionalFormatting sqref="C28:C55">
    <cfRule type="expression" dxfId="35" priority="45" stopIfTrue="1">
      <formula>OR(C28="Complete",C28="填写", C28="記入済",C28="완료",C28="Complétez",C28="Concluído",C28="Vollständig",C28="Completare",C28="Doldurun")</formula>
    </cfRule>
  </conditionalFormatting>
  <conditionalFormatting sqref="C33">
    <cfRule type="expression" dxfId="34" priority="6" stopIfTrue="1">
      <formula>OR(C33="Complete",C33="填写", C33="記入済",C33="완료",C33="Complétez",C33="Concluído",C33="Vollständig",C33="Completare",C33="Doldurun")</formula>
    </cfRule>
  </conditionalFormatting>
  <conditionalFormatting sqref="C38">
    <cfRule type="expression" dxfId="33" priority="5" stopIfTrue="1">
      <formula>OR(C38="Complete",C38="填写", C38="記入済",C38="완료",C38="Complétez",C38="Concluído",C38="Vollständig",C38="Completare",C38="Doldurun")</formula>
    </cfRule>
  </conditionalFormatting>
  <conditionalFormatting sqref="C43">
    <cfRule type="expression" dxfId="32" priority="4" stopIfTrue="1">
      <formula>OR(C43="Complete",C43="填写", C43="記入済",C43="완료",C43="Complétez",C43="Concluído",C43="Vollständig",C43="Completare",C43="Doldurun")</formula>
    </cfRule>
  </conditionalFormatting>
  <conditionalFormatting sqref="C48">
    <cfRule type="expression" dxfId="31" priority="40" stopIfTrue="1">
      <formula>OR(C48="Complete",C48="填写", C48="記入済",C48="완료",C48="Complétez",C48="Concluído",C48="Vollständig",C48="Completare",C48="Doldurun")</formula>
    </cfRule>
  </conditionalFormatting>
  <conditionalFormatting sqref="C54">
    <cfRule type="expression" dxfId="30" priority="36" stopIfTrue="1">
      <formula>OR(C54="Complete",C54="填写", C54="記入済",C54="완료",C54="Complétez",C54="Concluído",C54="Vollständig",C54="Completare",C54="Doldurun")</formula>
    </cfRule>
  </conditionalFormatting>
  <conditionalFormatting sqref="C57">
    <cfRule type="expression" dxfId="29" priority="42" stopIfTrue="1">
      <formula>OR(C57="Complete",C57="填写", C57="記入済",C57="완료",C57="Complétez",C57="Concluído",C57="Vollständig",C57="Completare",C57="Doldurun")</formula>
    </cfRule>
  </conditionalFormatting>
  <conditionalFormatting sqref="C58">
    <cfRule type="expression" dxfId="28" priority="33" stopIfTrue="1">
      <formula>OR(C58="Complete",C58="填写", C58="記入済",C58="완료",C58="Complétez",C58="Concluído",C58="Vollständig",C58="Completare",C58="Doldurun")</formula>
    </cfRule>
  </conditionalFormatting>
  <conditionalFormatting sqref="C60:C61">
    <cfRule type="expression" dxfId="27"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2" sqref="B12"/>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12840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33">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33">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33">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3">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3">
      <c r="A229" s="127" t="str">
        <f t="shared" si="8"/>
        <v>CheckerJ10</v>
      </c>
      <c r="B229" s="127" t="s">
        <v>1483</v>
      </c>
      <c r="C229" s="127" t="s">
        <v>1567</v>
      </c>
      <c r="D229" s="127" t="s">
        <v>1568</v>
      </c>
      <c r="E229" s="245" t="s">
        <v>1569</v>
      </c>
      <c r="F229" s="246" t="s">
        <v>1570</v>
      </c>
      <c r="G229" s="257" t="s">
        <v>1571</v>
      </c>
      <c r="H229" s="297" t="s">
        <v>1572</v>
      </c>
    </row>
    <row r="230" spans="1:8" ht="33">
      <c r="A230" s="127" t="str">
        <f t="shared" si="8"/>
        <v>CheckerJ11</v>
      </c>
      <c r="B230" s="127" t="s">
        <v>1483</v>
      </c>
      <c r="C230" s="127" t="s">
        <v>1573</v>
      </c>
      <c r="D230" s="127" t="s">
        <v>1574</v>
      </c>
      <c r="E230" s="245" t="s">
        <v>1575</v>
      </c>
      <c r="F230" s="246" t="s">
        <v>1576</v>
      </c>
      <c r="G230" s="257" t="s">
        <v>1577</v>
      </c>
      <c r="H230" s="297" t="s">
        <v>1578</v>
      </c>
    </row>
    <row r="231" spans="1:8" ht="33">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3">
      <c r="A233" s="127" t="str">
        <f t="shared" si="8"/>
        <v>CheckerJ15</v>
      </c>
      <c r="B233" s="127" t="s">
        <v>1483</v>
      </c>
      <c r="C233" s="127" t="s">
        <v>1591</v>
      </c>
      <c r="D233" s="251" t="s">
        <v>1592</v>
      </c>
      <c r="E233" s="252" t="s">
        <v>1593</v>
      </c>
      <c r="F233" s="259" t="s">
        <v>1594</v>
      </c>
      <c r="G233" s="257" t="s">
        <v>1595</v>
      </c>
      <c r="H233" s="297" t="s">
        <v>1596</v>
      </c>
    </row>
    <row r="234" spans="1:8" ht="33">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9.5">
      <c r="A250" s="127" t="str">
        <f t="shared" si="9"/>
        <v>CheckerJ38</v>
      </c>
      <c r="B250" s="127" t="s">
        <v>1483</v>
      </c>
      <c r="C250" s="127" t="s">
        <v>1656</v>
      </c>
      <c r="D250" s="127" t="s">
        <v>1657</v>
      </c>
      <c r="E250" s="245" t="s">
        <v>1658</v>
      </c>
      <c r="F250" s="246" t="s">
        <v>1659</v>
      </c>
      <c r="G250" s="257" t="s">
        <v>1660</v>
      </c>
      <c r="H250" s="297" t="s">
        <v>1661</v>
      </c>
    </row>
    <row r="251" spans="1:8" ht="49.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홍정의(HONG JEONGUI) QM_SKHYSI</cp:lastModifiedBy>
  <cp:revision/>
  <dcterms:created xsi:type="dcterms:W3CDTF">2010-06-21T21:00:23Z</dcterms:created>
  <dcterms:modified xsi:type="dcterms:W3CDTF">2023-09-12T23:37:25Z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