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8302189\Desktop\"/>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X7" i="5" s="1"/>
  <c r="V8" i="5"/>
  <c r="E8" i="5"/>
  <c r="X8" i="5" s="1"/>
  <c r="V9" i="5"/>
  <c r="E9" i="5"/>
  <c r="X9" i="5" s="1"/>
  <c r="V10" i="5"/>
  <c r="E10" i="5"/>
  <c r="X10" i="5" s="1"/>
  <c r="V11" i="5"/>
  <c r="E11" i="5"/>
  <c r="X11" i="5" s="1"/>
  <c r="V12" i="5"/>
  <c r="E12" i="5"/>
  <c r="X12" i="5" s="1"/>
  <c r="V13" i="5"/>
  <c r="E13" i="5"/>
  <c r="X13" i="5" s="1"/>
  <c r="V14" i="5"/>
  <c r="E14" i="5"/>
  <c r="V15" i="5"/>
  <c r="E15" i="5"/>
  <c r="X15" i="5" s="1"/>
  <c r="V16" i="5"/>
  <c r="E16" i="5"/>
  <c r="X16" i="5" s="1"/>
  <c r="V17" i="5"/>
  <c r="E17" i="5"/>
  <c r="V18" i="5"/>
  <c r="E18" i="5"/>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V87" i="5"/>
  <c r="E87" i="5"/>
  <c r="V88" i="5"/>
  <c r="E88" i="5"/>
  <c r="X88" i="5" s="1"/>
  <c r="V89" i="5"/>
  <c r="E89" i="5"/>
  <c r="X89" i="5" s="1"/>
  <c r="V90" i="5"/>
  <c r="E90" i="5"/>
  <c r="V91" i="5"/>
  <c r="E91" i="5"/>
  <c r="X91" i="5" s="1"/>
  <c r="V92" i="5"/>
  <c r="E92" i="5"/>
  <c r="X92" i="5" s="1"/>
  <c r="V93" i="5"/>
  <c r="E93" i="5"/>
  <c r="X93" i="5" s="1"/>
  <c r="V94" i="5"/>
  <c r="E94" i="5"/>
  <c r="X94" i="5" s="1"/>
  <c r="V95" i="5"/>
  <c r="E95" i="5"/>
  <c r="X95" i="5" s="1"/>
  <c r="V96" i="5"/>
  <c r="E96" i="5"/>
  <c r="V97" i="5"/>
  <c r="E97" i="5"/>
  <c r="X97" i="5" s="1"/>
  <c r="V98" i="5"/>
  <c r="E98" i="5"/>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X108" i="5" s="1"/>
  <c r="V109" i="5"/>
  <c r="E109" i="5"/>
  <c r="X109" i="5" s="1"/>
  <c r="V110" i="5"/>
  <c r="E110" i="5"/>
  <c r="V111" i="5"/>
  <c r="E111" i="5"/>
  <c r="V112" i="5"/>
  <c r="E112" i="5"/>
  <c r="X112" i="5" s="1"/>
  <c r="V113" i="5"/>
  <c r="E113" i="5"/>
  <c r="X113" i="5" s="1"/>
  <c r="V114" i="5"/>
  <c r="E114" i="5"/>
  <c r="V115" i="5"/>
  <c r="E115" i="5"/>
  <c r="X115" i="5" s="1"/>
  <c r="V116" i="5"/>
  <c r="E116" i="5"/>
  <c r="X116" i="5" s="1"/>
  <c r="V117" i="5"/>
  <c r="E117" i="5"/>
  <c r="X117" i="5" s="1"/>
  <c r="V118" i="5"/>
  <c r="E118" i="5"/>
  <c r="X118" i="5" s="1"/>
  <c r="V119" i="5"/>
  <c r="E119" i="5"/>
  <c r="X119" i="5" s="1"/>
  <c r="V120" i="5"/>
  <c r="E120" i="5"/>
  <c r="X120" i="5" s="1"/>
  <c r="V121" i="5"/>
  <c r="E121" i="5"/>
  <c r="X121" i="5" s="1"/>
  <c r="V122" i="5"/>
  <c r="E122" i="5"/>
  <c r="V123" i="5"/>
  <c r="E123" i="5"/>
  <c r="X123" i="5" s="1"/>
  <c r="V124" i="5"/>
  <c r="E124" i="5"/>
  <c r="X124" i="5" s="1"/>
  <c r="V125" i="5"/>
  <c r="E125" i="5"/>
  <c r="X125" i="5" s="1"/>
  <c r="V126" i="5"/>
  <c r="E126" i="5"/>
  <c r="V127" i="5"/>
  <c r="E127" i="5"/>
  <c r="X127" i="5" s="1"/>
  <c r="V128" i="5"/>
  <c r="E128" i="5"/>
  <c r="X128" i="5" s="1"/>
  <c r="V129" i="5"/>
  <c r="E129" i="5"/>
  <c r="X129" i="5" s="1"/>
  <c r="V130" i="5"/>
  <c r="E130" i="5"/>
  <c r="X130" i="5" s="1"/>
  <c r="V131" i="5"/>
  <c r="E131" i="5"/>
  <c r="X131" i="5" s="1"/>
  <c r="V132" i="5"/>
  <c r="E132" i="5"/>
  <c r="X132" i="5" s="1"/>
  <c r="V133" i="5"/>
  <c r="E133" i="5"/>
  <c r="X133" i="5" s="1"/>
  <c r="V134" i="5"/>
  <c r="E134" i="5"/>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V145" i="5"/>
  <c r="E145" i="5"/>
  <c r="X145" i="5" s="1"/>
  <c r="V146" i="5"/>
  <c r="E146" i="5"/>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V159" i="5"/>
  <c r="E159" i="5"/>
  <c r="X159" i="5" s="1"/>
  <c r="V160" i="5"/>
  <c r="E160" i="5"/>
  <c r="X160" i="5" s="1"/>
  <c r="V161" i="5"/>
  <c r="E161" i="5"/>
  <c r="X161" i="5" s="1"/>
  <c r="V162" i="5"/>
  <c r="E162" i="5"/>
  <c r="V163" i="5"/>
  <c r="E163" i="5"/>
  <c r="X163" i="5" s="1"/>
  <c r="V164" i="5"/>
  <c r="E164" i="5"/>
  <c r="X164" i="5" s="1"/>
  <c r="V165" i="5"/>
  <c r="E165" i="5"/>
  <c r="V166" i="5"/>
  <c r="E166" i="5"/>
  <c r="X166" i="5" s="1"/>
  <c r="V167" i="5"/>
  <c r="E167" i="5"/>
  <c r="X167" i="5" s="1"/>
  <c r="V168" i="5"/>
  <c r="E168" i="5"/>
  <c r="X168" i="5" s="1"/>
  <c r="V169" i="5"/>
  <c r="E169" i="5"/>
  <c r="X169" i="5" s="1"/>
  <c r="V170" i="5"/>
  <c r="E170" i="5"/>
  <c r="V171" i="5"/>
  <c r="E171" i="5"/>
  <c r="X171" i="5" s="1"/>
  <c r="V172" i="5"/>
  <c r="E172" i="5"/>
  <c r="X172" i="5" s="1"/>
  <c r="V173" i="5"/>
  <c r="E173" i="5"/>
  <c r="X173" i="5" s="1"/>
  <c r="V174" i="5"/>
  <c r="E174" i="5"/>
  <c r="V175" i="5"/>
  <c r="E175" i="5"/>
  <c r="X175" i="5" s="1"/>
  <c r="V176" i="5"/>
  <c r="E176" i="5"/>
  <c r="X176" i="5" s="1"/>
  <c r="V177" i="5"/>
  <c r="E177" i="5"/>
  <c r="X177" i="5" s="1"/>
  <c r="V178" i="5"/>
  <c r="E178" i="5"/>
  <c r="X178" i="5" s="1"/>
  <c r="V179" i="5"/>
  <c r="E179" i="5"/>
  <c r="X179" i="5" s="1"/>
  <c r="V180" i="5"/>
  <c r="E180" i="5"/>
  <c r="V181" i="5"/>
  <c r="E181" i="5"/>
  <c r="X181" i="5" s="1"/>
  <c r="V182" i="5"/>
  <c r="E182" i="5"/>
  <c r="V183" i="5"/>
  <c r="E183" i="5"/>
  <c r="X183" i="5" s="1"/>
  <c r="V184" i="5"/>
  <c r="E184" i="5"/>
  <c r="X184" i="5" s="1"/>
  <c r="V185" i="5"/>
  <c r="E185" i="5"/>
  <c r="X185" i="5" s="1"/>
  <c r="V186" i="5"/>
  <c r="E186" i="5"/>
  <c r="V187" i="5"/>
  <c r="E187" i="5"/>
  <c r="X187" i="5" s="1"/>
  <c r="V188" i="5"/>
  <c r="E188" i="5"/>
  <c r="X188" i="5" s="1"/>
  <c r="V189" i="5"/>
  <c r="E189" i="5"/>
  <c r="X189" i="5" s="1"/>
  <c r="V190" i="5"/>
  <c r="E190" i="5"/>
  <c r="X190" i="5" s="1"/>
  <c r="V191" i="5"/>
  <c r="E191" i="5"/>
  <c r="X191" i="5" s="1"/>
  <c r="V192" i="5"/>
  <c r="E192" i="5"/>
  <c r="X192" i="5" s="1"/>
  <c r="V193" i="5"/>
  <c r="E193" i="5"/>
  <c r="X193" i="5" s="1"/>
  <c r="V194" i="5"/>
  <c r="E194" i="5"/>
  <c r="V195" i="5"/>
  <c r="E195" i="5"/>
  <c r="X195" i="5" s="1"/>
  <c r="V196" i="5"/>
  <c r="E196" i="5"/>
  <c r="X196" i="5" s="1"/>
  <c r="V197" i="5"/>
  <c r="E197" i="5"/>
  <c r="X197" i="5" s="1"/>
  <c r="V198" i="5"/>
  <c r="E198" i="5"/>
  <c r="V199" i="5"/>
  <c r="E199" i="5"/>
  <c r="X199" i="5" s="1"/>
  <c r="V200" i="5"/>
  <c r="E200" i="5"/>
  <c r="X200" i="5" s="1"/>
  <c r="V201" i="5"/>
  <c r="E201" i="5"/>
  <c r="X201" i="5" s="1"/>
  <c r="V202" i="5"/>
  <c r="E202" i="5"/>
  <c r="X202" i="5" s="1"/>
  <c r="V203" i="5"/>
  <c r="E203" i="5"/>
  <c r="X203" i="5" s="1"/>
  <c r="V204" i="5"/>
  <c r="E204" i="5"/>
  <c r="V205" i="5"/>
  <c r="E205" i="5"/>
  <c r="X205" i="5" s="1"/>
  <c r="V206" i="5"/>
  <c r="E206" i="5"/>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V231" i="5"/>
  <c r="E231" i="5"/>
  <c r="X231" i="5" s="1"/>
  <c r="V232" i="5"/>
  <c r="E232" i="5"/>
  <c r="X232" i="5" s="1"/>
  <c r="V233" i="5"/>
  <c r="E233" i="5"/>
  <c r="X233" i="5" s="1"/>
  <c r="V234" i="5"/>
  <c r="E234" i="5"/>
  <c r="V235" i="5"/>
  <c r="E235" i="5"/>
  <c r="X235" i="5" s="1"/>
  <c r="V236" i="5"/>
  <c r="E236" i="5"/>
  <c r="V237" i="5"/>
  <c r="E237" i="5"/>
  <c r="X237" i="5" s="1"/>
  <c r="V238" i="5"/>
  <c r="E238" i="5"/>
  <c r="X238" i="5" s="1"/>
  <c r="V239" i="5"/>
  <c r="E239" i="5"/>
  <c r="X239" i="5" s="1"/>
  <c r="V240" i="5"/>
  <c r="E240" i="5"/>
  <c r="V241" i="5"/>
  <c r="E241" i="5"/>
  <c r="X241" i="5" s="1"/>
  <c r="V242" i="5"/>
  <c r="E242" i="5"/>
  <c r="V243" i="5"/>
  <c r="E243" i="5"/>
  <c r="X243" i="5" s="1"/>
  <c r="V244" i="5"/>
  <c r="E244" i="5"/>
  <c r="X244" i="5" s="1"/>
  <c r="V245" i="5"/>
  <c r="E245" i="5"/>
  <c r="X245" i="5" s="1"/>
  <c r="V246" i="5"/>
  <c r="E246" i="5"/>
  <c r="V247" i="5"/>
  <c r="E247" i="5"/>
  <c r="X247" i="5" s="1"/>
  <c r="V248" i="5"/>
  <c r="E248" i="5"/>
  <c r="X248" i="5" s="1"/>
  <c r="V249" i="5"/>
  <c r="E249" i="5"/>
  <c r="X249" i="5" s="1"/>
  <c r="V250" i="5"/>
  <c r="E250" i="5"/>
  <c r="X250" i="5" s="1"/>
  <c r="V251" i="5"/>
  <c r="E251" i="5"/>
  <c r="X251" i="5" s="1"/>
  <c r="V252" i="5"/>
  <c r="E252" i="5"/>
  <c r="X252" i="5" s="1"/>
  <c r="V253" i="5"/>
  <c r="E253" i="5"/>
  <c r="X253" i="5" s="1"/>
  <c r="V254" i="5"/>
  <c r="E254" i="5"/>
  <c r="V255" i="5"/>
  <c r="E255" i="5"/>
  <c r="X255" i="5" s="1"/>
  <c r="V256" i="5"/>
  <c r="E256" i="5"/>
  <c r="X256" i="5" s="1"/>
  <c r="V257" i="5"/>
  <c r="E257" i="5"/>
  <c r="X257" i="5" s="1"/>
  <c r="V258" i="5"/>
  <c r="E258" i="5"/>
  <c r="V259" i="5"/>
  <c r="E259" i="5"/>
  <c r="X259" i="5" s="1"/>
  <c r="V260" i="5"/>
  <c r="E260" i="5"/>
  <c r="V261" i="5"/>
  <c r="E261" i="5"/>
  <c r="X261" i="5" s="1"/>
  <c r="V262" i="5"/>
  <c r="E262" i="5"/>
  <c r="X262" i="5" s="1"/>
  <c r="V263" i="5"/>
  <c r="E263" i="5"/>
  <c r="X263" i="5" s="1"/>
  <c r="V264" i="5"/>
  <c r="E264" i="5"/>
  <c r="X264" i="5" s="1"/>
  <c r="V265" i="5"/>
  <c r="E265" i="5"/>
  <c r="X265" i="5" s="1"/>
  <c r="V266" i="5"/>
  <c r="E266" i="5"/>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V279" i="5"/>
  <c r="E279" i="5"/>
  <c r="X279" i="5" s="1"/>
  <c r="V280" i="5"/>
  <c r="E280" i="5"/>
  <c r="X280" i="5" s="1"/>
  <c r="V281" i="5"/>
  <c r="E281" i="5"/>
  <c r="X281" i="5" s="1"/>
  <c r="V282" i="5"/>
  <c r="E282" i="5"/>
  <c r="V283" i="5"/>
  <c r="E283" i="5"/>
  <c r="X283" i="5" s="1"/>
  <c r="V284" i="5"/>
  <c r="E284" i="5"/>
  <c r="X284" i="5" s="1"/>
  <c r="V285" i="5"/>
  <c r="E285" i="5"/>
  <c r="X285" i="5" s="1"/>
  <c r="V286" i="5"/>
  <c r="E286" i="5"/>
  <c r="X286" i="5" s="1"/>
  <c r="V287" i="5"/>
  <c r="E287" i="5"/>
  <c r="X287" i="5" s="1"/>
  <c r="V288" i="5"/>
  <c r="E288" i="5"/>
  <c r="X288" i="5" s="1"/>
  <c r="V289" i="5"/>
  <c r="E289" i="5"/>
  <c r="X289" i="5" s="1"/>
  <c r="V290" i="5"/>
  <c r="E290" i="5"/>
  <c r="V291" i="5"/>
  <c r="E291" i="5"/>
  <c r="X291" i="5" s="1"/>
  <c r="V292" i="5"/>
  <c r="E292" i="5"/>
  <c r="X292" i="5" s="1"/>
  <c r="V293" i="5"/>
  <c r="E293" i="5"/>
  <c r="X293" i="5" s="1"/>
  <c r="V294" i="5"/>
  <c r="E294" i="5"/>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V307" i="5"/>
  <c r="E307" i="5"/>
  <c r="X307" i="5" s="1"/>
  <c r="V308" i="5"/>
  <c r="E308" i="5"/>
  <c r="X308" i="5" s="1"/>
  <c r="V309" i="5"/>
  <c r="E309" i="5"/>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V319" i="5"/>
  <c r="E319" i="5"/>
  <c r="X319" i="5" s="1"/>
  <c r="V320" i="5"/>
  <c r="E320" i="5"/>
  <c r="V321" i="5"/>
  <c r="E321" i="5"/>
  <c r="X321" i="5" s="1"/>
  <c r="V322" i="5"/>
  <c r="E322" i="5"/>
  <c r="X322" i="5" s="1"/>
  <c r="V323" i="5"/>
  <c r="E323" i="5"/>
  <c r="X323" i="5" s="1"/>
  <c r="V324" i="5"/>
  <c r="E324" i="5"/>
  <c r="X324" i="5" s="1"/>
  <c r="V325" i="5"/>
  <c r="E325" i="5"/>
  <c r="X325" i="5" s="1"/>
  <c r="V326" i="5"/>
  <c r="E326" i="5"/>
  <c r="V327" i="5"/>
  <c r="E327" i="5"/>
  <c r="X327" i="5" s="1"/>
  <c r="V328" i="5"/>
  <c r="E328" i="5"/>
  <c r="X328" i="5" s="1"/>
  <c r="V329" i="5"/>
  <c r="E329" i="5"/>
  <c r="X329" i="5" s="1"/>
  <c r="V330" i="5"/>
  <c r="E330" i="5"/>
  <c r="V331" i="5"/>
  <c r="E331" i="5"/>
  <c r="X331" i="5" s="1"/>
  <c r="V332" i="5"/>
  <c r="E332" i="5"/>
  <c r="X332" i="5" s="1"/>
  <c r="V333" i="5"/>
  <c r="E333" i="5"/>
  <c r="X333" i="5" s="1"/>
  <c r="V334" i="5"/>
  <c r="E334" i="5"/>
  <c r="X334" i="5" s="1"/>
  <c r="V335" i="5"/>
  <c r="E335" i="5"/>
  <c r="X335" i="5" s="1"/>
  <c r="V336" i="5"/>
  <c r="E336" i="5"/>
  <c r="X336" i="5" s="1"/>
  <c r="V337" i="5"/>
  <c r="E337" i="5"/>
  <c r="X337" i="5" s="1"/>
  <c r="V338" i="5"/>
  <c r="E338" i="5"/>
  <c r="V339" i="5"/>
  <c r="E339" i="5"/>
  <c r="X339" i="5" s="1"/>
  <c r="V340" i="5"/>
  <c r="E340" i="5"/>
  <c r="X340" i="5" s="1"/>
  <c r="V341" i="5"/>
  <c r="E341" i="5"/>
  <c r="X341" i="5" s="1"/>
  <c r="V342" i="5"/>
  <c r="E342" i="5"/>
  <c r="V343" i="5"/>
  <c r="E343" i="5"/>
  <c r="X343" i="5" s="1"/>
  <c r="V344" i="5"/>
  <c r="E344" i="5"/>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X359" i="5" s="1"/>
  <c r="V360" i="5"/>
  <c r="E360" i="5"/>
  <c r="V361" i="5"/>
  <c r="E361" i="5"/>
  <c r="X361" i="5" s="1"/>
  <c r="V362" i="5"/>
  <c r="E362" i="5"/>
  <c r="V363" i="5"/>
  <c r="E363" i="5"/>
  <c r="X363" i="5" s="1"/>
  <c r="V364" i="5"/>
  <c r="E364" i="5"/>
  <c r="X364" i="5" s="1"/>
  <c r="V365" i="5"/>
  <c r="E365" i="5"/>
  <c r="X365" i="5" s="1"/>
  <c r="V366" i="5"/>
  <c r="E366" i="5"/>
  <c r="V367" i="5"/>
  <c r="E367" i="5"/>
  <c r="X367" i="5" s="1"/>
  <c r="V368" i="5"/>
  <c r="E368" i="5"/>
  <c r="V369" i="5"/>
  <c r="E369" i="5"/>
  <c r="X369" i="5" s="1"/>
  <c r="V370" i="5"/>
  <c r="E370" i="5"/>
  <c r="X370" i="5" s="1"/>
  <c r="V371" i="5"/>
  <c r="E371" i="5"/>
  <c r="X371" i="5" s="1"/>
  <c r="V372" i="5"/>
  <c r="E372" i="5"/>
  <c r="X372" i="5" s="1"/>
  <c r="V373" i="5"/>
  <c r="E373" i="5"/>
  <c r="X373" i="5" s="1"/>
  <c r="V374" i="5"/>
  <c r="E374" i="5"/>
  <c r="V375" i="5"/>
  <c r="E375" i="5"/>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X395" i="5" s="1"/>
  <c r="V396" i="5"/>
  <c r="E396" i="5"/>
  <c r="X396" i="5" s="1"/>
  <c r="V397" i="5"/>
  <c r="E397" i="5"/>
  <c r="X397" i="5" s="1"/>
  <c r="V398" i="5"/>
  <c r="E398" i="5"/>
  <c r="V399" i="5"/>
  <c r="E399" i="5"/>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V411" i="5"/>
  <c r="E411" i="5"/>
  <c r="V412" i="5"/>
  <c r="E412" i="5"/>
  <c r="X412" i="5" s="1"/>
  <c r="V413" i="5"/>
  <c r="E413" i="5"/>
  <c r="X413" i="5" s="1"/>
  <c r="V414" i="5"/>
  <c r="E414" i="5"/>
  <c r="V415" i="5"/>
  <c r="E415" i="5"/>
  <c r="X415" i="5" s="1"/>
  <c r="V416" i="5"/>
  <c r="E416" i="5"/>
  <c r="V417" i="5"/>
  <c r="E417" i="5"/>
  <c r="X417" i="5" s="1"/>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X427" i="5" s="1"/>
  <c r="V428" i="5"/>
  <c r="E428" i="5"/>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X460" i="5" s="1"/>
  <c r="V461" i="5"/>
  <c r="E461" i="5"/>
  <c r="X461" i="5" s="1"/>
  <c r="V462" i="5"/>
  <c r="E462" i="5"/>
  <c r="V463" i="5"/>
  <c r="E463" i="5"/>
  <c r="X463" i="5" s="1"/>
  <c r="V464" i="5"/>
  <c r="E464" i="5"/>
  <c r="X464" i="5" s="1"/>
  <c r="V465" i="5"/>
  <c r="E465" i="5"/>
  <c r="X465" i="5" s="1"/>
  <c r="V466" i="5"/>
  <c r="E466" i="5"/>
  <c r="X466" i="5" s="1"/>
  <c r="V467" i="5"/>
  <c r="E467" i="5"/>
  <c r="X467" i="5" s="1"/>
  <c r="V468" i="5"/>
  <c r="E468" i="5"/>
  <c r="X468" i="5" s="1"/>
  <c r="V469" i="5"/>
  <c r="E469" i="5"/>
  <c r="X469" i="5" s="1"/>
  <c r="V470" i="5"/>
  <c r="E470" i="5"/>
  <c r="V471" i="5"/>
  <c r="E471" i="5"/>
  <c r="V472" i="5"/>
  <c r="E472" i="5"/>
  <c r="X472" i="5" s="1"/>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V496" i="5"/>
  <c r="E496" i="5"/>
  <c r="X496" i="5" s="1"/>
  <c r="V497" i="5"/>
  <c r="E497" i="5"/>
  <c r="X497" i="5" s="1"/>
  <c r="V498" i="5"/>
  <c r="E498" i="5"/>
  <c r="V499" i="5"/>
  <c r="E499" i="5"/>
  <c r="X499" i="5" s="1"/>
  <c r="V500" i="5"/>
  <c r="E500" i="5"/>
  <c r="X500" i="5" s="1"/>
  <c r="V501" i="5"/>
  <c r="E501" i="5"/>
  <c r="X501" i="5" s="1"/>
  <c r="V502" i="5"/>
  <c r="E502" i="5"/>
  <c r="X502" i="5" s="1"/>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V535" i="5"/>
  <c r="E535" i="5"/>
  <c r="X535" i="5" s="1"/>
  <c r="V536" i="5"/>
  <c r="E536" i="5"/>
  <c r="X536" i="5" s="1"/>
  <c r="V537" i="5"/>
  <c r="E537" i="5"/>
  <c r="X537" i="5" s="1"/>
  <c r="V538" i="5"/>
  <c r="E538" i="5"/>
  <c r="X538" i="5" s="1"/>
  <c r="V539" i="5"/>
  <c r="E539" i="5"/>
  <c r="X539" i="5" s="1"/>
  <c r="V540" i="5"/>
  <c r="E540" i="5"/>
  <c r="X540" i="5" s="1"/>
  <c r="V541" i="5"/>
  <c r="E541" i="5"/>
  <c r="X541" i="5" s="1"/>
  <c r="V542" i="5"/>
  <c r="E542" i="5"/>
  <c r="V543" i="5"/>
  <c r="E543" i="5"/>
  <c r="V544" i="5"/>
  <c r="E544" i="5"/>
  <c r="X544" i="5" s="1"/>
  <c r="V545" i="5"/>
  <c r="E545" i="5"/>
  <c r="X545" i="5" s="1"/>
  <c r="V546" i="5"/>
  <c r="E546" i="5"/>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X557" i="5" s="1"/>
  <c r="V558" i="5"/>
  <c r="E558" i="5"/>
  <c r="V559" i="5"/>
  <c r="E559" i="5"/>
  <c r="X559" i="5" s="1"/>
  <c r="V560" i="5"/>
  <c r="E560" i="5"/>
  <c r="X560" i="5" s="1"/>
  <c r="V561" i="5"/>
  <c r="E561" i="5"/>
  <c r="V562" i="5"/>
  <c r="E562" i="5"/>
  <c r="X562" i="5" s="1"/>
  <c r="V563" i="5"/>
  <c r="E563" i="5"/>
  <c r="X563" i="5" s="1"/>
  <c r="V564" i="5"/>
  <c r="E564" i="5"/>
  <c r="X564" i="5" s="1"/>
  <c r="V565" i="5"/>
  <c r="E565" i="5"/>
  <c r="X565" i="5" s="1"/>
  <c r="V566" i="5"/>
  <c r="E566" i="5"/>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V576" i="5"/>
  <c r="E576" i="5"/>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V675" i="5"/>
  <c r="E675" i="5"/>
  <c r="X675" i="5" s="1"/>
  <c r="V676" i="5"/>
  <c r="E676" i="5"/>
  <c r="X676" i="5" s="1"/>
  <c r="V677" i="5"/>
  <c r="E677" i="5"/>
  <c r="X677" i="5" s="1"/>
  <c r="V678" i="5"/>
  <c r="E678" i="5"/>
  <c r="V679" i="5"/>
  <c r="E679" i="5"/>
  <c r="X679" i="5" s="1"/>
  <c r="V680" i="5"/>
  <c r="E680" i="5"/>
  <c r="V681" i="5"/>
  <c r="E681" i="5"/>
  <c r="X681" i="5" s="1"/>
  <c r="V682" i="5"/>
  <c r="E682" i="5"/>
  <c r="X682" i="5" s="1"/>
  <c r="V683" i="5"/>
  <c r="E683" i="5"/>
  <c r="X683" i="5" s="1"/>
  <c r="V684" i="5"/>
  <c r="E684" i="5"/>
  <c r="X684" i="5" s="1"/>
  <c r="V685" i="5"/>
  <c r="E685" i="5"/>
  <c r="X685" i="5" s="1"/>
  <c r="V686" i="5"/>
  <c r="E686" i="5"/>
  <c r="V687" i="5"/>
  <c r="E687" i="5"/>
  <c r="X687" i="5" s="1"/>
  <c r="V688" i="5"/>
  <c r="E688" i="5"/>
  <c r="X688" i="5" s="1"/>
  <c r="V689" i="5"/>
  <c r="E689" i="5"/>
  <c r="X689" i="5" s="1"/>
  <c r="V690" i="5"/>
  <c r="E690" i="5"/>
  <c r="V691" i="5"/>
  <c r="E691" i="5"/>
  <c r="X691" i="5" s="1"/>
  <c r="V692" i="5"/>
  <c r="E692" i="5"/>
  <c r="X692" i="5" s="1"/>
  <c r="V693" i="5"/>
  <c r="E693" i="5"/>
  <c r="X693" i="5" s="1"/>
  <c r="V694" i="5"/>
  <c r="E694" i="5"/>
  <c r="X694" i="5" s="1"/>
  <c r="V695" i="5"/>
  <c r="E695" i="5"/>
  <c r="X695" i="5" s="1"/>
  <c r="V696" i="5"/>
  <c r="E696" i="5"/>
  <c r="X696" i="5" s="1"/>
  <c r="V697" i="5"/>
  <c r="E697" i="5"/>
  <c r="X697" i="5" s="1"/>
  <c r="V698" i="5"/>
  <c r="E698" i="5"/>
  <c r="V699" i="5"/>
  <c r="E699" i="5"/>
  <c r="X699" i="5" s="1"/>
  <c r="V700" i="5"/>
  <c r="E700" i="5"/>
  <c r="X700" i="5" s="1"/>
  <c r="V701" i="5"/>
  <c r="E701" i="5"/>
  <c r="X701" i="5" s="1"/>
  <c r="V702" i="5"/>
  <c r="E702" i="5"/>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V747" i="5"/>
  <c r="E747" i="5"/>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V807" i="5"/>
  <c r="E807" i="5"/>
  <c r="X807" i="5" s="1"/>
  <c r="V808" i="5"/>
  <c r="E808" i="5"/>
  <c r="X808" i="5" s="1"/>
  <c r="V809" i="5"/>
  <c r="E809" i="5"/>
  <c r="X809" i="5" s="1"/>
  <c r="V810" i="5"/>
  <c r="E810" i="5"/>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V885" i="5"/>
  <c r="E885" i="5"/>
  <c r="X885" i="5" s="1"/>
  <c r="V886" i="5"/>
  <c r="E886" i="5"/>
  <c r="X886" i="5" s="1"/>
  <c r="V887" i="5"/>
  <c r="E887" i="5"/>
  <c r="X887" i="5" s="1"/>
  <c r="V888" i="5"/>
  <c r="E888" i="5"/>
  <c r="X888" i="5" s="1"/>
  <c r="V889" i="5"/>
  <c r="E889" i="5"/>
  <c r="X889" i="5" s="1"/>
  <c r="V890" i="5"/>
  <c r="E890" i="5"/>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V975" i="5"/>
  <c r="E975" i="5"/>
  <c r="X975" i="5" s="1"/>
  <c r="V976" i="5"/>
  <c r="E976" i="5"/>
  <c r="X976" i="5" s="1"/>
  <c r="V977" i="5"/>
  <c r="E977" i="5"/>
  <c r="X977" i="5" s="1"/>
  <c r="V978" i="5"/>
  <c r="E978" i="5"/>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V1035" i="5"/>
  <c r="E1035" i="5"/>
  <c r="X1035" i="5" s="1"/>
  <c r="V1036" i="5"/>
  <c r="E1036" i="5"/>
  <c r="X1036" i="5" s="1"/>
  <c r="V1037" i="5"/>
  <c r="E1037" i="5"/>
  <c r="X1037" i="5" s="1"/>
  <c r="V1038" i="5"/>
  <c r="E1038" i="5"/>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V1071" i="5"/>
  <c r="E1071" i="5"/>
  <c r="X1071" i="5" s="1"/>
  <c r="V1072" i="5"/>
  <c r="E1072" i="5"/>
  <c r="X1072" i="5" s="1"/>
  <c r="V1073" i="5"/>
  <c r="E1073" i="5"/>
  <c r="X1073" i="5" s="1"/>
  <c r="V1074" i="5"/>
  <c r="E1074" i="5"/>
  <c r="V1075" i="5"/>
  <c r="E1075" i="5"/>
  <c r="X1075" i="5" s="1"/>
  <c r="V1076" i="5"/>
  <c r="E1076" i="5"/>
  <c r="V1077" i="5"/>
  <c r="E1077" i="5"/>
  <c r="X1077" i="5" s="1"/>
  <c r="V1078" i="5"/>
  <c r="E1078" i="5"/>
  <c r="X1078" i="5" s="1"/>
  <c r="V1079" i="5"/>
  <c r="E1079" i="5"/>
  <c r="X1079" i="5" s="1"/>
  <c r="V1080" i="5"/>
  <c r="E1080" i="5"/>
  <c r="V1081" i="5"/>
  <c r="E1081" i="5"/>
  <c r="X1081" i="5" s="1"/>
  <c r="V1082" i="5"/>
  <c r="E1082" i="5"/>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V1179" i="5"/>
  <c r="E1179" i="5"/>
  <c r="X1179" i="5" s="1"/>
  <c r="V1180" i="5"/>
  <c r="E1180" i="5"/>
  <c r="X1180" i="5" s="1"/>
  <c r="V1181" i="5"/>
  <c r="E1181" i="5"/>
  <c r="X1181" i="5" s="1"/>
  <c r="V1182" i="5"/>
  <c r="E1182" i="5"/>
  <c r="V1183" i="5"/>
  <c r="E1183" i="5"/>
  <c r="X1183" i="5" s="1"/>
  <c r="V1184" i="5"/>
  <c r="E1184" i="5"/>
  <c r="V1185" i="5"/>
  <c r="E1185" i="5"/>
  <c r="X1185" i="5" s="1"/>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V1395" i="5"/>
  <c r="E1395" i="5"/>
  <c r="X1395" i="5" s="1"/>
  <c r="V1396" i="5"/>
  <c r="E1396" i="5"/>
  <c r="X1396" i="5" s="1"/>
  <c r="V1397" i="5"/>
  <c r="E1397" i="5"/>
  <c r="X1397" i="5" s="1"/>
  <c r="V1398" i="5"/>
  <c r="E1398" i="5"/>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V1477" i="5"/>
  <c r="E1477" i="5"/>
  <c r="X1477" i="5" s="1"/>
  <c r="V1478" i="5"/>
  <c r="E1478" i="5"/>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V1503" i="5"/>
  <c r="E1503" i="5"/>
  <c r="X1503" i="5" s="1"/>
  <c r="V1504" i="5"/>
  <c r="E1504" i="5"/>
  <c r="X1504" i="5" s="1"/>
  <c r="V1505" i="5"/>
  <c r="E1505" i="5"/>
  <c r="X1505" i="5" s="1"/>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V1537" i="5"/>
  <c r="E1537" i="5"/>
  <c r="X1537" i="5" s="1"/>
  <c r="V1538" i="5"/>
  <c r="E1538" i="5"/>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V1575" i="5"/>
  <c r="E1575" i="5"/>
  <c r="X1575" i="5" s="1"/>
  <c r="V1576" i="5"/>
  <c r="E1576" i="5"/>
  <c r="X1576" i="5" s="1"/>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V1585" i="5"/>
  <c r="E1585" i="5"/>
  <c r="X1585" i="5" s="1"/>
  <c r="V1586" i="5"/>
  <c r="E1586" i="5"/>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V1635" i="5"/>
  <c r="E1635" i="5"/>
  <c r="V1636" i="5"/>
  <c r="E1636" i="5"/>
  <c r="X1636" i="5" s="1"/>
  <c r="V1637" i="5"/>
  <c r="E1637" i="5"/>
  <c r="X1637" i="5" s="1"/>
  <c r="V1638" i="5"/>
  <c r="E1638" i="5"/>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V1776" i="5"/>
  <c r="E1776" i="5"/>
  <c r="V1777" i="5"/>
  <c r="E1777" i="5"/>
  <c r="X1777" i="5" s="1"/>
  <c r="V1778" i="5"/>
  <c r="E1778" i="5"/>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V2055" i="5"/>
  <c r="E2055" i="5"/>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V2067" i="5"/>
  <c r="E2067" i="5"/>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V2139" i="5"/>
  <c r="E2139" i="5"/>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V2211" i="5"/>
  <c r="E2211" i="5"/>
  <c r="X2211" i="5" s="1"/>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V2475" i="5"/>
  <c r="E2475" i="5"/>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s="1"/>
  <c r="B55" i="6"/>
  <c r="G55" i="6"/>
  <c r="B54" i="6"/>
  <c r="G54" i="6"/>
  <c r="B17" i="6"/>
  <c r="B16" i="6"/>
  <c r="B15" i="6"/>
  <c r="B14" i="6"/>
  <c r="G14" i="6" s="1"/>
  <c r="H14" i="6" s="1"/>
  <c r="H13" i="6"/>
  <c r="B12" i="6"/>
  <c r="G12" i="6" s="1"/>
  <c r="H12" i="6" s="1"/>
  <c r="D12" i="6" s="1"/>
  <c r="B11" i="6"/>
  <c r="G11" i="6" s="1"/>
  <c r="H11" i="6" s="1"/>
  <c r="D11" i="6" s="1"/>
  <c r="G10" i="6"/>
  <c r="H10" i="6" s="1"/>
  <c r="D10" i="6" s="1"/>
  <c r="B8" i="6"/>
  <c r="G8" i="6"/>
  <c r="H8" i="6" s="1"/>
  <c r="D8" i="6" s="1"/>
  <c r="B7" i="6"/>
  <c r="G7" i="6" s="1"/>
  <c r="H7" i="6" s="1"/>
  <c r="D7" i="6" s="1"/>
  <c r="B6" i="6"/>
  <c r="G6" i="6"/>
  <c r="B5" i="6"/>
  <c r="F64"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s="1"/>
  <c r="P41" i="4"/>
  <c r="B41" i="4" s="1"/>
  <c r="A27" i="6" s="1"/>
  <c r="P40" i="4"/>
  <c r="P39" i="4"/>
  <c r="B39" i="4" s="1"/>
  <c r="P38" i="4"/>
  <c r="P37" i="4"/>
  <c r="Q37" i="4" s="1"/>
  <c r="P35" i="4"/>
  <c r="P34" i="4"/>
  <c r="P33" i="4"/>
  <c r="P32" i="4"/>
  <c r="P31" i="4"/>
  <c r="Q31" i="4" s="1"/>
  <c r="P29" i="4"/>
  <c r="P28" i="4"/>
  <c r="P27" i="4"/>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6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X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X1890"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1" i="6" s="1"/>
  <c r="G31" i="6" s="1"/>
  <c r="G16" i="6"/>
  <c r="H16" i="6" s="1"/>
  <c r="B19" i="6"/>
  <c r="B49" i="6" s="1"/>
  <c r="G49" i="6" s="1"/>
  <c r="A38" i="2"/>
  <c r="J4" i="5"/>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186" i="5"/>
  <c r="S598" i="5"/>
  <c r="X542" i="5"/>
  <c r="X165" i="5"/>
  <c r="X338" i="5"/>
  <c r="X360" i="5"/>
  <c r="X326" i="5"/>
  <c r="X146" i="5"/>
  <c r="X498" i="5"/>
  <c r="X482" i="5"/>
  <c r="X558" i="5"/>
  <c r="X230" i="5"/>
  <c r="X530" i="5"/>
  <c r="X122" i="5"/>
  <c r="X546" i="5"/>
  <c r="S532" i="5"/>
  <c r="S356" i="5"/>
  <c r="X318" i="5"/>
  <c r="X98" i="5"/>
  <c r="X198" i="5"/>
  <c r="X134" i="5"/>
  <c r="X234" i="5"/>
  <c r="X174" i="5"/>
  <c r="S343" i="5"/>
  <c r="X158" i="5"/>
  <c r="X246" i="5"/>
  <c r="X114" i="5"/>
  <c r="X78" i="5"/>
  <c r="X282" i="5"/>
  <c r="X206" i="5"/>
  <c r="X162" i="5"/>
  <c r="X38" i="5"/>
  <c r="X138" i="5"/>
  <c r="X126" i="5"/>
  <c r="X278" i="5"/>
  <c r="X182" i="5"/>
  <c r="X218" i="5"/>
  <c r="X86" i="5"/>
  <c r="S315" i="5"/>
  <c r="X96" i="5"/>
  <c r="X48" i="5"/>
  <c r="X54" i="5"/>
  <c r="X50" i="5"/>
  <c r="X66" i="5"/>
  <c r="X62" i="5"/>
  <c r="S357" i="5"/>
  <c r="X90" i="5"/>
  <c r="S383" i="5"/>
  <c r="X242" i="5"/>
  <c r="X309" i="5"/>
  <c r="B32" i="6"/>
  <c r="G32" i="6" s="1"/>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H30" i="6" s="1"/>
  <c r="D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X18" i="5"/>
  <c r="B52" i="6"/>
  <c r="G52" i="6" s="1"/>
  <c r="B37" i="6"/>
  <c r="G37" i="6" s="1"/>
  <c r="H37" i="6" s="1"/>
  <c r="D37" i="6" s="1"/>
  <c r="B42" i="6"/>
  <c r="G42" i="6" s="1"/>
  <c r="H42" i="6" s="1"/>
  <c r="D42" i="6" s="1"/>
  <c r="B40" i="6"/>
  <c r="G40" i="6" s="1"/>
  <c r="H40" i="6" s="1"/>
  <c r="D40" i="6" s="1"/>
  <c r="B50" i="6"/>
  <c r="G50" i="6" s="1"/>
  <c r="B25" i="6"/>
  <c r="G25" i="6" s="1"/>
  <c r="H25" i="6" s="1"/>
  <c r="D25" i="6" s="1"/>
  <c r="B35" i="6"/>
  <c r="G35" i="6"/>
  <c r="X6" i="5"/>
  <c r="F24" i="6"/>
  <c r="F34" i="6" s="1"/>
  <c r="B44" i="6"/>
  <c r="G44" i="6"/>
  <c r="B29" i="6"/>
  <c r="G29" i="6"/>
  <c r="G19" i="6"/>
  <c r="H19" i="6"/>
  <c r="D19" i="6" s="1"/>
  <c r="F2426" i="5"/>
  <c r="X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G20" i="6"/>
  <c r="H20" i="6" s="1"/>
  <c r="D20" i="6" s="1"/>
  <c r="B45" i="6"/>
  <c r="G45" i="6"/>
  <c r="H2439" i="5"/>
  <c r="F2439" i="5"/>
  <c r="R2439" i="5"/>
  <c r="J2439" i="5"/>
  <c r="I2439" i="5"/>
  <c r="F2414" i="5"/>
  <c r="X2414" i="5"/>
  <c r="R2414" i="5"/>
  <c r="J2414" i="5"/>
  <c r="I2414" i="5"/>
  <c r="H2414" i="5"/>
  <c r="J2448" i="5"/>
  <c r="F2448" i="5"/>
  <c r="I2448" i="5"/>
  <c r="H2448" i="5"/>
  <c r="R2448" i="5"/>
  <c r="B27" i="6"/>
  <c r="G27" i="6" s="1"/>
  <c r="H27" i="6" s="1"/>
  <c r="D27" i="6" s="1"/>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H45" i="6" s="1"/>
  <c r="D45" i="6" s="1"/>
  <c r="F66" i="6"/>
  <c r="F50" i="6"/>
  <c r="F30"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32" i="6"/>
  <c r="F52" i="6"/>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49" i="6"/>
  <c r="H49" i="6" s="1"/>
  <c r="D49" i="6" s="1"/>
  <c r="F29" i="6"/>
  <c r="H29" i="6" s="1"/>
  <c r="D29"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S599" i="5"/>
  <c r="X462" i="5"/>
  <c r="S611" i="5"/>
  <c r="X398" i="5"/>
  <c r="S601" i="5"/>
  <c r="X402" i="5"/>
  <c r="X486" i="5"/>
  <c r="X180" i="5"/>
  <c r="X375" i="5"/>
  <c r="X410" i="5"/>
  <c r="X518" i="5"/>
  <c r="X362" i="5"/>
  <c r="X522" i="5"/>
  <c r="X378" i="5"/>
  <c r="X578" i="5"/>
  <c r="X320" i="5"/>
  <c r="X366" i="5"/>
  <c r="X506" i="5"/>
  <c r="X204" i="5"/>
  <c r="X411" i="5"/>
  <c r="S600" i="5"/>
  <c r="X446" i="5"/>
  <c r="X144" i="5"/>
  <c r="S382" i="5"/>
  <c r="X390" i="5"/>
  <c r="X236" i="5"/>
  <c r="X300" i="5"/>
  <c r="X194" i="5"/>
  <c r="X306" i="5"/>
  <c r="S533" i="5"/>
  <c r="X438" i="5"/>
  <c r="X458" i="5"/>
  <c r="X561" i="5"/>
  <c r="X386" i="5"/>
  <c r="X575" i="5"/>
  <c r="X534" i="5"/>
  <c r="S355" i="5"/>
  <c r="X330" i="5"/>
  <c r="X602" i="5"/>
  <c r="S602" i="5"/>
  <c r="X350" i="5"/>
  <c r="X450" i="5"/>
  <c r="X156" i="5"/>
  <c r="X434" i="5"/>
  <c r="S603" i="5"/>
  <c r="X228" i="5"/>
  <c r="X260" i="5"/>
  <c r="X374" i="5"/>
  <c r="S605" i="5"/>
  <c r="X102" i="5"/>
  <c r="X422" i="5"/>
  <c r="X554" i="5"/>
  <c r="S607" i="5"/>
  <c r="X426" i="5"/>
  <c r="X342" i="5"/>
  <c r="X576" i="5"/>
  <c r="X87" i="5"/>
  <c r="X314" i="5"/>
  <c r="S314" i="5"/>
  <c r="X474" i="5"/>
  <c r="X414" i="5"/>
  <c r="X240" i="5"/>
  <c r="X272" i="5"/>
  <c r="X608" i="5"/>
  <c r="H35" i="6"/>
  <c r="D35" i="6" s="1"/>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H66" i="6" s="1"/>
  <c r="D66" i="6" s="1"/>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4" i="5"/>
  <c r="X17" i="5"/>
  <c r="S17" i="5"/>
  <c r="S12" i="5"/>
  <c r="S16" i="5"/>
  <c r="S15" i="5"/>
  <c r="S13" i="5"/>
  <c r="S14" i="5"/>
  <c r="S10" i="5"/>
  <c r="S11" i="5"/>
  <c r="S8" i="5"/>
  <c r="S9" i="5"/>
  <c r="S7" i="5"/>
  <c r="G64" i="6" a="1"/>
  <c r="E5" i="5" l="1"/>
  <c r="H68" i="6"/>
  <c r="D68" i="6" s="1"/>
  <c r="D37" i="4"/>
  <c r="H52" i="6"/>
  <c r="D52" i="6" s="1"/>
  <c r="H47" i="6"/>
  <c r="D47" i="6" s="1"/>
  <c r="H32" i="6"/>
  <c r="D32" i="6" s="1"/>
  <c r="D17" i="6"/>
  <c r="K68" i="6"/>
  <c r="C37" i="6"/>
  <c r="C17" i="6"/>
  <c r="C42" i="6"/>
  <c r="C22" i="6"/>
  <c r="C27" i="6"/>
  <c r="C16" i="6"/>
  <c r="D16" i="6"/>
  <c r="G21" i="6"/>
  <c r="H21" i="6" s="1"/>
  <c r="D21" i="6" s="1"/>
  <c r="B41" i="6"/>
  <c r="G41" i="6" s="1"/>
  <c r="B51" i="6"/>
  <c r="G51" i="6" s="1"/>
  <c r="B46" i="6"/>
  <c r="G46" i="6" s="1"/>
  <c r="F26" i="6"/>
  <c r="B36" i="6"/>
  <c r="G36" i="6" s="1"/>
  <c r="H50" i="6"/>
  <c r="D50" i="6" s="1"/>
  <c r="D15" i="6"/>
  <c r="K66" i="6"/>
  <c r="A25" i="6"/>
  <c r="B57" i="4"/>
  <c r="A40" i="6" s="1"/>
  <c r="C30" i="6"/>
  <c r="C45" i="6"/>
  <c r="C20" i="6"/>
  <c r="C35" i="6"/>
  <c r="C25" i="6"/>
  <c r="C50" i="6"/>
  <c r="C15" i="6"/>
  <c r="C66" i="6"/>
  <c r="C40" i="6"/>
  <c r="B67" i="4"/>
  <c r="A48" i="6" s="1"/>
  <c r="B79" i="4"/>
  <c r="A57" i="6" s="1"/>
  <c r="B31" i="4"/>
  <c r="A18" i="6" s="1"/>
  <c r="B87" i="4"/>
  <c r="A62" i="6" s="1"/>
  <c r="B75" i="4"/>
  <c r="A54" i="6" s="1"/>
  <c r="B49" i="4"/>
  <c r="A33" i="6" s="1"/>
  <c r="B43" i="4"/>
  <c r="A28" i="6" s="1"/>
  <c r="B55" i="4"/>
  <c r="A38" i="6" s="1"/>
  <c r="B89" i="4"/>
  <c r="A63" i="6" s="1"/>
  <c r="B37" i="4"/>
  <c r="A23" i="6" s="1"/>
  <c r="B83" i="4"/>
  <c r="A59" i="6" s="1"/>
  <c r="B61" i="4"/>
  <c r="A43" i="6" s="1"/>
  <c r="B85" i="4"/>
  <c r="A60" i="6" s="1"/>
  <c r="B81" i="4"/>
  <c r="A58" i="6" s="1"/>
  <c r="B77" i="4"/>
  <c r="A55" i="6" s="1"/>
  <c r="D14" i="6"/>
  <c r="K65" i="6"/>
  <c r="B24" i="6"/>
  <c r="G24" i="6" s="1"/>
  <c r="H24" i="6" s="1"/>
  <c r="D24" i="6" s="1"/>
  <c r="B39" i="6"/>
  <c r="G39" i="6" s="1"/>
  <c r="C14" i="6"/>
  <c r="C44" i="6"/>
  <c r="F65" i="6"/>
  <c r="C19" i="6"/>
  <c r="F54" i="6"/>
  <c r="B34" i="6"/>
  <c r="G34" i="6" s="1"/>
  <c r="H34" i="6" s="1"/>
  <c r="F39" i="6"/>
  <c r="C24" i="6"/>
  <c r="C49" i="6"/>
  <c r="C29" i="6"/>
  <c r="A14" i="6"/>
  <c r="C12" i="6"/>
  <c r="G55" i="4"/>
  <c r="C11" i="6"/>
  <c r="B69" i="4"/>
  <c r="A50" i="6" s="1"/>
  <c r="B63" i="4"/>
  <c r="A45" i="6" s="1"/>
  <c r="B51" i="4"/>
  <c r="A35" i="6" s="1"/>
  <c r="C10" i="6"/>
  <c r="D49" i="4"/>
  <c r="D67" i="4"/>
  <c r="D43" i="4"/>
  <c r="D61" i="4"/>
  <c r="B64" i="4"/>
  <c r="A46" i="6" s="1"/>
  <c r="D74" i="4"/>
  <c r="C9" i="6"/>
  <c r="D55" i="4"/>
  <c r="C8" i="6"/>
  <c r="A17" i="6"/>
  <c r="C7" i="6"/>
  <c r="B33" i="4"/>
  <c r="A20" i="6" s="1"/>
  <c r="F6" i="6"/>
  <c r="H6" i="6" s="1"/>
  <c r="G5" i="6"/>
  <c r="H5" i="6" s="1"/>
  <c r="D5" i="6" s="1"/>
  <c r="C4" i="6"/>
  <c r="B59" i="4"/>
  <c r="A42" i="6" s="1"/>
  <c r="B58" i="4"/>
  <c r="A41" i="6" s="1"/>
  <c r="B71" i="4"/>
  <c r="A52" i="6" s="1"/>
  <c r="B52" i="4"/>
  <c r="A36" i="6" s="1"/>
  <c r="B65" i="4"/>
  <c r="A47" i="6" s="1"/>
  <c r="B70" i="4"/>
  <c r="A51" i="6" s="1"/>
  <c r="B53" i="4"/>
  <c r="A37" i="6" s="1"/>
  <c r="G64" i="6"/>
  <c r="C69" i="6"/>
  <c r="B56" i="4"/>
  <c r="A39" i="6" s="1"/>
  <c r="B50" i="4"/>
  <c r="A34" i="6" s="1"/>
  <c r="G74" i="4"/>
  <c r="G67" i="4"/>
  <c r="B62" i="4"/>
  <c r="A44" i="6" s="1"/>
  <c r="G37" i="4"/>
  <c r="G43" i="4"/>
  <c r="B68" i="4"/>
  <c r="A49" i="6" s="1"/>
  <c r="G49" i="4"/>
  <c r="G31" i="4"/>
  <c r="B34" i="4"/>
  <c r="A21" i="6" s="1"/>
  <c r="C68" i="6" l="1"/>
  <c r="X5" i="5"/>
  <c r="G69" i="6" a="1"/>
  <c r="G69" i="6" s="1"/>
  <c r="H69" i="6" s="1"/>
  <c r="C52" i="6"/>
  <c r="C32" i="6"/>
  <c r="C47" i="6"/>
  <c r="C21" i="6"/>
  <c r="F67" i="6"/>
  <c r="H67" i="6" s="1"/>
  <c r="F31" i="6"/>
  <c r="H31" i="6" s="1"/>
  <c r="F46" i="6"/>
  <c r="H46" i="6" s="1"/>
  <c r="F41" i="6"/>
  <c r="H41" i="6" s="1"/>
  <c r="F36" i="6"/>
  <c r="H36" i="6" s="1"/>
  <c r="F51" i="6"/>
  <c r="H51" i="6" s="1"/>
  <c r="H26" i="6"/>
  <c r="K67" i="6"/>
  <c r="D34" i="6"/>
  <c r="C34" i="6"/>
  <c r="H65" i="6"/>
  <c r="C2" i="6"/>
  <c r="B2" i="6"/>
  <c r="H39" i="6"/>
  <c r="F62" i="6"/>
  <c r="H62" i="6" s="1"/>
  <c r="F58" i="6"/>
  <c r="H58" i="6" s="1"/>
  <c r="F60" i="6"/>
  <c r="H60" i="6" s="1"/>
  <c r="F63" i="6"/>
  <c r="H63" i="6" s="1"/>
  <c r="F59" i="6"/>
  <c r="H59" i="6" s="1"/>
  <c r="F57" i="6"/>
  <c r="H57" i="6" s="1"/>
  <c r="F55" i="6"/>
  <c r="H54" i="6"/>
  <c r="C5" i="6"/>
  <c r="D6" i="6"/>
  <c r="C6" i="6"/>
  <c r="B64" i="6"/>
  <c r="H64" i="6"/>
  <c r="S5" i="5"/>
  <c r="D26" i="6" l="1"/>
  <c r="C26" i="6"/>
  <c r="D51" i="6"/>
  <c r="C51" i="6"/>
  <c r="D36" i="6"/>
  <c r="C36" i="6"/>
  <c r="D41" i="6"/>
  <c r="C41" i="6"/>
  <c r="D46" i="6"/>
  <c r="C46" i="6"/>
  <c r="D31" i="6"/>
  <c r="C31" i="6"/>
  <c r="D67" i="6"/>
  <c r="C67" i="6"/>
  <c r="D65" i="6"/>
  <c r="C65" i="6"/>
  <c r="D54" i="6"/>
  <c r="C54" i="6"/>
  <c r="F56" i="6"/>
  <c r="H56" i="6" s="1"/>
  <c r="H70" i="6" s="1"/>
  <c r="D2" i="6" s="1"/>
  <c r="H55" i="6"/>
  <c r="D57" i="6"/>
  <c r="C57" i="6"/>
  <c r="D59" i="6"/>
  <c r="C59" i="6"/>
  <c r="D63" i="6"/>
  <c r="C63" i="6"/>
  <c r="D60" i="6"/>
  <c r="C60" i="6"/>
  <c r="D58" i="6"/>
  <c r="C58" i="6"/>
  <c r="D62" i="6"/>
  <c r="C62" i="6"/>
  <c r="D39" i="6"/>
  <c r="C39" i="6"/>
  <c r="D64" i="6"/>
  <c r="C64" i="6"/>
  <c r="T5" i="5"/>
  <c r="D55" i="6" l="1"/>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<sst xmlns="http://schemas.openxmlformats.org/spreadsheetml/2006/main" count="22328" uniqueCount="15808">
  <si>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</si>
  <si>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</si>
  <si>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</si>
  <si>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</si>
  <si>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</si>
  <si>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</si>
  <si>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</si>
  <si>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</si>
  <si>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</si>
  <si>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</si>
  <si>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</si>
  <si>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</si>
  <si>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</si>
  <si>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</si>
  <si>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</si>
  <si>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</si>
  <si>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</si>
  <si>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</si>
  <si>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</si>
  <si>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</si>
  <si>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</si>
  <si>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</si>
  <si>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</si>
  <si>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</si>
  <si>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</si>
  <si>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</si>
  <si>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</si>
  <si>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</si>
  <si>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</si>
  <si>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</si>
  <si>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</si>
  <si>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</si>
  <si>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</si>
  <si>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</si>
  <si>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</si>
  <si>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</si>
  <si>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</si>
  <si>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</si>
  <si>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</si>
  <si>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</si>
  <si>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</si>
  <si>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</si>
  <si>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</si>
  <si>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</si>
  <si>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</si>
  <si>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</si>
  <si>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</si>
  <si>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</si>
  <si>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</si>
  <si>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</si>
  <si>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</si>
  <si>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</si>
  <si>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</si>
  <si>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</si>
  <si>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</si>
  <si>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</si>
  <si>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</si>
  <si>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</si>
  <si>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</si>
  <si>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</si>
  <si>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</si>
  <si>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</si>
  <si>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</si>
  <si>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</si>
  <si>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</si>
  <si>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</si>
  <si>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</si>
  <si>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</si>
  <si>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</si>
  <si>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</si>
  <si>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</si>
  <si>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</si>
  <si>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</si>
  <si>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</si>
  <si>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</si>
  <si>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</si>
  <si>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</si>
  <si>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</si>
  <si>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</si>
  <si>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</si>
  <si>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</si>
  <si>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</si>
  <si>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</si>
  <si>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</si>
  <si>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</si>
  <si>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</si>
  <si>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</si>
  <si>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</si>
  <si>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</si>
  <si>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</si>
  <si>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</si>
  <si>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</si>
  <si>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</si>
  <si>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</si>
  <si>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</si>
  <si>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</si>
  <si>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</si>
  <si>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</si>
  <si>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</si>
  <si>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</si>
  <si>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</si>
  <si>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</si>
  <si>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</si>
  <si>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</si>
  <si>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</si>
  <si>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</si>
  <si>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</si>
  <si>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</si>
  <si>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</si>
  <si>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</si>
  <si>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</si>
  <si>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</si>
  <si>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</si>
  <si>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</si>
  <si>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</si>
  <si>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</si>
  <si>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</si>
  <si>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</si>
  <si>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</si>
  <si>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</si>
  <si>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</si>
  <si>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</si>
  <si>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</si>
  <si>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</si>
  <si>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</si>
  <si>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</si>
  <si>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</si>
  <si>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</si>
  <si>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</si>
  <si>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</si>
  <si>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</si>
  <si>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</si>
  <si>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</si>
  <si>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</si>
  <si>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</si>
  <si>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</si>
  <si>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</si>
  <si>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</si>
  <si>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</si>
  <si>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</si>
  <si>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</si>
  <si>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</si>
  <si>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</si>
  <si>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</si>
  <si>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</si>
  <si>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</si>
  <si>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</si>
  <si>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</si>
  <si>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</si>
  <si>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</si>
  <si>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</si>
  <si>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</si>
  <si>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</si>
  <si>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</si>
  <si>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</si>
  <si>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</si>
  <si>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</si>
  <si>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</si>
  <si>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</si>
  <si>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</si>
  <si>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</si>
  <si>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</si>
  <si>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</si>
  <si>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</si>
  <si>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</si>
  <si>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</si>
  <si>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</si>
  <si>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</si>
  <si>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</si>
  <si>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</si>
  <si>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</si>
  <si>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</si>
  <si>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</si>
  <si>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</si>
  <si>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</si>
  <si>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</si>
  <si>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</si>
  <si>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</si>
  <si>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</si>
  <si>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</si>
  <si>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</si>
  <si>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</si>
  <si>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</si>
  <si>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</si>
  <si>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</si>
  <si>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</si>
  <si>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</si>
  <si>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</si>
  <si>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</si>
  <si>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</si>
  <si>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</si>
  <si>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</si>
  <si>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</si>
  <si>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</si>
  <si>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</si>
  <si>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</si>
  <si>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</si>
  <si>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</si>
  <si>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</si>
  <si>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</si>
  <si>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</si>
  <si>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</si>
  <si>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</si>
  <si>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</si>
  <si>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</si>
  <si>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</si>
  <si>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</si>
  <si>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</si>
  <si>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</si>
  <si>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</si>
  <si>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</si>
  <si>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</si>
  <si>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</si>
  <si>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</si>
  <si>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</si>
  <si>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</si>
  <si>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</si>
  <si>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</si>
  <si>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</si>
  <si>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</si>
  <si>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</si>
  <si>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</si>
  <si>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</si>
  <si>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</si>
  <si>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</si>
  <si>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</si>
  <si>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</si>
  <si>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</si>
  <si>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</si>
  <si>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</si>
  <si>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</si>
  <si>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</si>
  <si>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</si>
  <si>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</si>
  <si>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</si>
  <si>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</si>
  <si>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</si>
  <si>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</si>
  <si>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</si>
  <si>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</si>
  <si>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</si>
  <si>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</si>
  <si>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</si>
  <si>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</si>
  <si>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</si>
  <si>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</si>
  <si>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</si>
  <si>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</si>
  <si>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</si>
  <si>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</si>
  <si>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</si>
  <si>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</si>
  <si>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</si>
  <si>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</si>
  <si>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</si>
  <si>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</si>
  <si>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</si>
  <si>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</si>
  <si>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</si>
  <si>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</si>
  <si>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</si>
  <si>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</si>
  <si>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</si>
  <si>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</si>
  <si>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</si>
  <si>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</si>
  <si>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</si>
  <si>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</si>
  <si>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</si>
  <si>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</si>
  <si>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</si>
  <si>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</si>
  <si>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</si>
  <si>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</si>
  <si>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</si>
  <si>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</si>
  <si>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</si>
  <si>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</si>
  <si>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</si>
  <si>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</si>
  <si>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</si>
  <si>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</si>
  <si>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</si>
  <si>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</si>
  <si>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</si>
  <si>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</si>
  <si>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</si>
  <si>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</si>
  <si>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</si>
  <si>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</si>
  <si>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</si>
  <si>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</si>
  <si>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</si>
  <si>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</si>
  <si>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</si>
  <si>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</si>
  <si>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</si>
  <si>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</si>
  <si>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</si>
  <si>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</si>
  <si>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</si>
  <si>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</si>
  <si>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</si>
  <si>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</si>
  <si>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</si>
  <si>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</si>
  <si>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</si>
  <si>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</si>
  <si>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</si>
  <si>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</si>
  <si>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</si>
  <si>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</si>
  <si>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</si>
  <si>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</si>
  <si>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</si>
  <si>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</si>
  <si>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</si>
  <si>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</si>
  <si>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</si>
  <si>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</si>
  <si>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</si>
  <si>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</si>
  <si>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</si>
  <si>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</si>
  <si>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</si>
  <si>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</si>
  <si>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</si>
  <si>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</si>
  <si>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</si>
  <si>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</si>
  <si>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</si>
  <si>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</si>
  <si>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</si>
  <si>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</si>
  <si>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</si>
  <si>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</si>
  <si>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</si>
  <si>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</si>
  <si>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</si>
  <si>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</si>
  <si>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</si>
  <si>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</si>
  <si>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</si>
  <si>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</si>
  <si>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</si>
  <si>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</si>
  <si>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</si>
  <si>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</si>
  <si>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</si>
  <si>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</si>
  <si>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</si>
  <si>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</si>
  <si>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</si>
  <si>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</si>
  <si>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</si>
  <si>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</si>
  <si>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</si>
  <si>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</si>
  <si>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</si>
  <si>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</si>
  <si>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</si>
  <si>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</si>
  <si>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</si>
  <si>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</si>
  <si>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</si>
  <si>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</si>
  <si>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</si>
  <si>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</si>
  <si>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</si>
  <si>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</si>
  <si>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</si>
  <si>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</si>
  <si>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</si>
  <si>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</si>
  <si>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</si>
  <si>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</si>
  <si>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</si>
  <si>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</si>
  <si>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</si>
  <si>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</si>
  <si>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</si>
  <si>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</si>
  <si>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</si>
  <si>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</si>
  <si>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</si>
  <si>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</si>
  <si>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</si>
  <si>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</si>
  <si>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</si>
  <si>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</si>
  <si>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</si>
  <si>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</si>
  <si>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</si>
  <si>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</si>
  <si>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</si>
  <si>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</si>
  <si>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</si>
  <si>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</si>
  <si>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</si>
  <si>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</si>
  <si>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</si>
  <si>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</si>
  <si>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</si>
  <si>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</si>
  <si>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</si>
  <si>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</si>
  <si>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</si>
  <si>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</si>
  <si>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</si>
  <si>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</si>
  <si>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</si>
  <si>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</si>
  <si>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</si>
  <si>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</si>
  <si>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</si>
  <si>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</si>
  <si>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</si>
  <si>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</si>
  <si>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</si>
  <si>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</si>
  <si>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</si>
  <si>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</si>
  <si>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</si>
  <si>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</si>
  <si>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</si>
  <si>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</si>
  <si>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</si>
  <si>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</si>
  <si>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</si>
  <si>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</si>
  <si>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</si>
  <si>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</si>
  <si>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</si>
  <si>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</si>
  <si>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</si>
  <si>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</si>
  <si>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</si>
  <si>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</si>
  <si>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</si>
  <si>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</si>
  <si>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</si>
  <si>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</si>
  <si>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</si>
  <si>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</si>
  <si>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</si>
  <si>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</si>
  <si>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</si>
  <si>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</si>
  <si>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</si>
  <si>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</si>
  <si>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</si>
  <si>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</si>
  <si>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</si>
  <si>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</si>
  <si>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</si>
  <si>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</si>
  <si>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</si>
  <si>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</si>
  <si>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</si>
  <si>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</si>
  <si>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</si>
  <si>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</si>
  <si>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</si>
  <si>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</si>
  <si>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</si>
  <si>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</si>
  <si>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</si>
  <si>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</si>
  <si>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</si>
  <si>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</si>
  <si>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</si>
  <si>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</si>
  <si>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</si>
  <si>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</si>
  <si>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</si>
  <si>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</si>
  <si>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</si>
  <si>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</si>
  <si>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</si>
  <si>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</si>
  <si>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</si>
  <si>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</si>
  <si>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</si>
  <si>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</si>
  <si>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</si>
  <si>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</si>
  <si>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</si>
  <si>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</si>
  <si>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</si>
  <si>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</si>
  <si>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</si>
  <si>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</si>
  <si>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</si>
  <si>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</si>
  <si>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</si>
  <si>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</si>
  <si>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</si>
  <si>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</si>
  <si>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</si>
  <si>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</si>
  <si>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</si>
  <si>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</si>
  <si>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</si>
  <si>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</si>
  <si>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</si>
  <si>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</si>
  <si>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</si>
  <si>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</si>
  <si>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</si>
  <si>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</si>
  <si>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</si>
  <si>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</si>
  <si>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</si>
  <si>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</si>
  <si>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</si>
  <si>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</si>
  <si>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</si>
  <si>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</si>
  <si>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</si>
  <si>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</si>
  <si>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</si>
  <si>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</si>
  <si>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</si>
  <si>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</si>
  <si>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</si>
  <si>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</si>
  <si>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</si>
  <si>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</si>
  <si>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</si>
  <si>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</si>
  <si>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</si>
  <si>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</si>
  <si>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</si>
  <si>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</si>
  <si>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</si>
  <si>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</si>
  <si>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</si>
  <si>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</si>
  <si>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</si>
  <si>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</si>
  <si>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</si>
  <si>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</si>
  <si>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</si>
  <si>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</si>
  <si>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</si>
  <si>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</si>
  <si>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</si>
  <si>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</si>
  <si>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</si>
  <si>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</si>
  <si>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</si>
  <si>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</si>
  <si>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</si>
  <si>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</si>
  <si>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</si>
  <si>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</si>
  <si>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</si>
  <si>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</si>
  <si>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</si>
  <si>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</si>
  <si>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</si>
  <si>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</si>
  <si>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</si>
  <si>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</si>
  <si>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</si>
  <si>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</si>
  <si>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</si>
  <si>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</si>
  <si>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</si>
  <si>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</si>
  <si>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</si>
  <si>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</si>
  <si>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</si>
  <si>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</si>
  <si>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</si>
  <si>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</si>
  <si>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</si>
  <si>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</si>
  <si>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</si>
  <si>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</si>
  <si>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</si>
  <si>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</si>
  <si>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</si>
  <si>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</si>
  <si>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</si>
  <si>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</si>
  <si>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</si>
  <si>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</si>
  <si>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</si>
  <si>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</si>
  <si>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</si>
  <si>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</si>
  <si>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</si>
  <si>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</si>
  <si>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</si>
  <si>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</si>
  <si>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</si>
  <si>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</si>
  <si>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</si>
  <si>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</si>
  <si>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</si>
  <si>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</si>
  <si>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</si>
  <si>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</si>
  <si>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</si>
  <si>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</si>
  <si>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</si>
  <si>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</si>
  <si>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</si>
  <si>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</si>
  <si>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</si>
  <si>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</si>
  <si>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</si>
  <si>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</si>
  <si>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</si>
  <si>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</si>
  <si>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</si>
  <si>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</si>
  <si>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</si>
  <si>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</si>
  <si>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</si>
  <si>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</si>
  <si>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</si>
  <si>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</si>
  <si>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</si>
  <si>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</si>
  <si>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</si>
  <si>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</si>
  <si>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</si>
  <si>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</si>
  <si>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</si>
  <si>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</si>
  <si>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</si>
  <si>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</si>
  <si>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</si>
  <si>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</si>
  <si>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</si>
  <si>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</si>
  <si>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</si>
  <si>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</si>
  <si>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</si>
  <si>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</si>
  <si>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</si>
  <si>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</si>
  <si>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</si>
  <si>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</si>
  <si>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</si>
  <si>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</si>
  <si>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</si>
  <si>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</si>
  <si>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</si>
  <si>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</si>
  <si>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</si>
  <si>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</si>
  <si>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</si>
  <si>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</si>
  <si>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</si>
  <si>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</si>
  <si>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</si>
  <si>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</si>
  <si>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</si>
  <si>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</si>
  <si>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</si>
  <si>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</si>
  <si>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</si>
  <si>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</si>
  <si>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</si>
  <si>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</si>
  <si>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</si>
  <si>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</si>
  <si>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</si>
  <si>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</si>
  <si>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</si>
  <si>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</si>
  <si>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</si>
  <si>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</si>
  <si>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</si>
  <si>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</si>
  <si>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</si>
  <si>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</si>
  <si>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</si>
  <si>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</si>
  <si>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</si>
  <si>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</si>
  <si>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</si>
  <si>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</si>
  <si>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</si>
  <si>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</si>
  <si>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</si>
  <si>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</si>
  <si>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</si>
  <si>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</si>
  <si>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</si>
  <si>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</si>
  <si>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</si>
  <si>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</si>
  <si>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</si>
  <si>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</si>
  <si>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</si>
  <si>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</si>
  <si>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</si>
  <si>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</si>
  <si>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</si>
  <si>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</si>
  <si>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</si>
  <si>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</si>
  <si>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</si>
  <si>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</si>
  <si>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</si>
  <si>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</si>
  <si>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</si>
  <si>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</si>
  <si>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</si>
  <si>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</si>
  <si>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</si>
  <si>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</si>
  <si>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</si>
  <si>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</si>
  <si>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</si>
  <si>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</si>
  <si>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</si>
  <si>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</si>
  <si>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</si>
  <si>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</si>
  <si>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</si>
  <si>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</si>
  <si>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</si>
  <si>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</si>
  <si>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</si>
  <si>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</si>
  <si>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</si>
  <si>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</si>
  <si>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</si>
  <si>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</si>
  <si>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</si>
  <si>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</si>
  <si>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</si>
  <si>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</si>
  <si>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</si>
  <si>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</si>
  <si>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</si>
  <si>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</si>
  <si>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</si>
  <si>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</si>
  <si>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</si>
  <si>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</si>
  <si>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</si>
  <si>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</si>
  <si>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</si>
  <si>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</si>
  <si>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</si>
  <si>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</si>
  <si>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</si>
  <si>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</si>
  <si>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</si>
  <si>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</si>
  <si>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</si>
  <si>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</si>
  <si>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</si>
  <si>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</si>
  <si>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</si>
  <si>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</si>
  <si>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</si>
  <si>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</si>
  <si>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</si>
  <si>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</si>
  <si>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</si>
  <si>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</si>
  <si>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</si>
  <si>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</si>
  <si>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</si>
  <si>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</si>
  <si>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</si>
  <si>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</si>
  <si>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</si>
  <si>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</si>
  <si>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</si>
  <si>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</si>
  <si>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</si>
  <si>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</si>
  <si>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</si>
  <si>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</si>
  <si>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</si>
  <si>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</si>
  <si>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</si>
  <si>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</si>
  <si>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</si>
  <si>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</si>
  <si>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</si>
  <si>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</si>
  <si>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</si>
  <si>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</si>
  <si>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</si>
  <si>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</si>
  <si>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</si>
  <si>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</si>
  <si>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</si>
  <si>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</si>
  <si>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</si>
  <si>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</si>
  <si>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</si>
  <si>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</si>
  <si>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</si>
  <si>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</si>
  <si>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</si>
  <si>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</si>
  <si>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</si>
  <si>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</si>
  <si>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</si>
  <si>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</si>
  <si>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</si>
  <si>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</si>
  <si>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</si>
  <si>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</si>
  <si>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</si>
  <si>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</si>
  <si>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</si>
  <si>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</si>
  <si>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</si>
  <si>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</si>
  <si>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</si>
  <si>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</si>
  <si>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</si>
  <si>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</si>
  <si>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</si>
  <si>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</si>
  <si>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</si>
  <si>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</si>
  <si>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</si>
  <si>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</si>
  <si>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</si>
  <si>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</si>
  <si>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</si>
  <si>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</si>
  <si>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</si>
  <si>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</si>
  <si>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</si>
  <si>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</si>
  <si>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</si>
  <si>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</si>
  <si>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</si>
  <si>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</si>
  <si>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</si>
  <si>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</si>
  <si>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</si>
  <si>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</si>
  <si>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</si>
  <si>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</si>
  <si>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</si>
  <si>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</si>
  <si>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</si>
  <si>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</si>
  <si>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</si>
  <si>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</si>
  <si>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</si>
  <si>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</si>
  <si>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</si>
  <si>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</si>
  <si>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</si>
  <si>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</si>
  <si>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</si>
  <si>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</si>
  <si>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</si>
  <si>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</si>
  <si>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</si>
  <si>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</si>
  <si>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</si>
  <si>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</si>
  <si>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</si>
  <si>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</si>
  <si>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</si>
  <si>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</si>
  <si>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</si>
  <si>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</si>
  <si>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</si>
  <si>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</si>
  <si>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</si>
  <si>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</si>
  <si>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</si>
  <si>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</si>
  <si>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</si>
  <si>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</si>
  <si>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</si>
  <si>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</si>
  <si>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</si>
  <si>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</si>
  <si>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</si>
  <si>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</si>
  <si>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</si>
  <si>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</si>
  <si>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</si>
  <si>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</si>
  <si>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</si>
  <si>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</si>
  <si>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</si>
  <si>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</si>
  <si>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</si>
  <si>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</si>
  <si>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</si>
  <si>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</si>
  <si>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</si>
  <si>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</si>
  <si>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</si>
  <si>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</si>
  <si>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</si>
  <si>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</si>
  <si>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</si>
  <si>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</si>
  <si>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</si>
  <si>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</si>
  <si>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</si>
  <si>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</si>
  <si>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</si>
  <si>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</si>
  <si>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</si>
  <si>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</si>
  <si>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</si>
  <si>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</si>
  <si>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</si>
  <si>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</si>
  <si>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</si>
  <si>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</si>
  <si>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</si>
  <si>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</si>
  <si>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</si>
  <si>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</si>
  <si>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</si>
  <si>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</si>
  <si>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</si>
  <si>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</si>
  <si>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</si>
  <si>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</si>
  <si>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</si>
  <si>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</si>
  <si>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</si>
  <si>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</si>
  <si>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</si>
  <si>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</si>
  <si>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</si>
  <si>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</si>
  <si>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</si>
  <si>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</si>
  <si>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</si>
  <si>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</si>
  <si>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</si>
  <si>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</si>
  <si>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</si>
  <si>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</si>
  <si>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</si>
  <si>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</si>
  <si>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</si>
  <si>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</si>
  <si>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</si>
  <si>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</si>
  <si>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</si>
  <si>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</si>
  <si>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</si>
  <si>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</si>
  <si>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</si>
  <si>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</si>
  <si>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</si>
  <si>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</si>
  <si>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</si>
  <si>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</si>
  <si>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</si>
  <si>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</si>
  <si>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</si>
  <si>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</si>
  <si>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</si>
  <si>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</si>
  <si>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</si>
  <si>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</si>
  <si>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</si>
  <si>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</si>
  <si>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</si>
  <si>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</si>
  <si>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</si>
  <si>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</si>
  <si>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</si>
  <si>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</si>
  <si>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</si>
  <si>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</si>
  <si>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</si>
  <si>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</si>
  <si>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</si>
  <si>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</si>
  <si>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</si>
  <si>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</si>
  <si>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</si>
  <si>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</si>
  <si>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</si>
  <si>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</si>
  <si>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</si>
  <si>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</si>
  <si>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</si>
  <si>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</si>
  <si>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</si>
  <si>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</si>
  <si>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</si>
  <si>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</si>
  <si>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</si>
  <si>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</si>
  <si>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</si>
  <si>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</si>
  <si>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</si>
  <si>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</si>
  <si>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</si>
  <si>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</si>
  <si>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</si>
  <si>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</si>
  <si>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</si>
  <si>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</si>
  <si>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</si>
  <si>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</si>
  <si>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</si>
  <si>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</si>
  <si>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</si>
  <si>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</si>
  <si>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</si>
  <si>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</si>
  <si>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</si>
  <si>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</si>
  <si>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</si>
  <si>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</si>
  <si>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</si>
  <si>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</si>
  <si>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</si>
  <si>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</si>
  <si>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</si>
  <si>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</si>
  <si>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</si>
  <si>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</si>
  <si>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</si>
  <si>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</si>
  <si>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</si>
  <si>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</si>
  <si>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</si>
  <si>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</si>
  <si>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</si>
  <si>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</si>
  <si>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</si>
  <si>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</si>
  <si>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</si>
  <si>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</si>
  <si>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</si>
  <si>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</si>
  <si>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</si>
  <si>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</si>
  <si>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</si>
  <si>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</si>
  <si>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</si>
  <si>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</si>
  <si>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</si>
  <si>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</si>
  <si>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</si>
  <si>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</si>
  <si>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</si>
  <si>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</si>
  <si>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</si>
  <si>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</si>
  <si>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</si>
  <si>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</si>
  <si>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</si>
  <si>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</si>
  <si>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</si>
  <si>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</si>
  <si>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</si>
  <si>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</si>
  <si>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</si>
  <si>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</si>
  <si>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</si>
  <si>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</si>
  <si>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</si>
  <si>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</si>
  <si>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</si>
  <si>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</si>
  <si>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</si>
  <si>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</si>
  <si>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</si>
  <si>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</si>
  <si>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</si>
  <si>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</si>
  <si>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</si>
  <si>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</si>
  <si>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</si>
  <si>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</si>
  <si>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</si>
  <si>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</si>
  <si>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</si>
  <si>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</si>
  <si>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</si>
  <si>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</si>
  <si>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</si>
  <si>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</si>
  <si>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</si>
  <si>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</si>
  <si>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</si>
  <si>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</si>
  <si>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</si>
  <si>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</si>
  <si>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</si>
  <si>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</si>
  <si>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</si>
  <si>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</si>
  <si>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</si>
  <si>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</si>
  <si>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</si>
  <si>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</si>
  <si>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</si>
  <si>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</si>
  <si>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</si>
  <si>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</si>
  <si>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</si>
  <si>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</si>
  <si>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</si>
  <si>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</si>
  <si>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</si>
  <si>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</si>
  <si>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</si>
  <si>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</si>
  <si>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</si>
  <si>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</si>
  <si>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</si>
  <si>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</si>
  <si>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</si>
  <si>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</si>
  <si>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</si>
  <si>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</si>
  <si>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</si>
  <si>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</si>
  <si>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</si>
  <si>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</si>
  <si>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</si>
  <si>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</si>
  <si>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</si>
  <si>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</si>
  <si>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</si>
  <si>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</si>
  <si>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</si>
  <si>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</si>
  <si>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</si>
  <si>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</si>
  <si>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</si>
  <si>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</si>
  <si>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</si>
  <si>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</si>
  <si>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</si>
  <si>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</si>
  <si>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</si>
  <si>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</si>
  <si>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</si>
  <si>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</si>
  <si>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</si>
  <si>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</si>
  <si>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</si>
  <si>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</si>
  <si>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</si>
  <si>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</si>
  <si>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</si>
  <si>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</si>
  <si>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</si>
  <si>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</si>
  <si>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</si>
  <si>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</si>
  <si>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</si>
  <si>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</si>
  <si>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</si>
  <si>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</si>
  <si>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</si>
  <si>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</si>
  <si>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</si>
  <si>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</si>
  <si>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</si>
  <si>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</si>
  <si>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</si>
  <si>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</si>
  <si>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</si>
  <si>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</si>
  <si>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</si>
  <si>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</si>
  <si>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</si>
  <si>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</si>
  <si>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</si>
  <si>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</si>
  <si>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</si>
  <si>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</si>
  <si>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</si>
  <si>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</si>
  <si>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</si>
  <si>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</si>
  <si>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</si>
  <si>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</si>
  <si>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</si>
  <si>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</si>
  <si>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</si>
  <si>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</si>
  <si>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</si>
  <si>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</si>
  <si>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</si>
  <si>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</si>
  <si>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</si>
  <si>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</si>
  <si>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</si>
  <si>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</si>
  <si>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</si>
  <si>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</si>
  <si>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</si>
  <si>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</si>
  <si>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</si>
  <si>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</si>
  <si>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</si>
  <si>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</si>
  <si>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</si>
  <si>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</si>
  <si>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</si>
  <si>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</si>
  <si>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</si>
  <si>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</si>
  <si>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</si>
  <si>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</si>
  <si>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</si>
  <si>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</si>
  <si>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</si>
  <si>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</si>
  <si>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</si>
  <si>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</si>
  <si>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</si>
  <si>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</si>
  <si>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</si>
  <si>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</si>
  <si>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</si>
  <si>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</si>
  <si>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</si>
  <si>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</si>
  <si>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</si>
  <si>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</si>
  <si>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</si>
  <si>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</si>
  <si>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</si>
  <si>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</si>
  <si>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</si>
  <si>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</si>
  <si>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</si>
  <si>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</si>
  <si>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</si>
  <si>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</si>
  <si>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</si>
  <si>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</si>
  <si>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</si>
  <si>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</si>
  <si>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</si>
  <si>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</si>
  <si>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</si>
  <si>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</si>
  <si>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</si>
  <si>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</si>
  <si>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</si>
  <si>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</si>
  <si>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</si>
  <si>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</si>
  <si>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</si>
  <si>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</si>
  <si>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</si>
  <si>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</si>
  <si>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</si>
  <si>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</si>
  <si>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</si>
  <si>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</si>
  <si>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</si>
  <si>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</si>
  <si>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</si>
  <si>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</si>
  <si>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</si>
  <si>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</si>
  <si>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</si>
  <si>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</si>
  <si>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</si>
  <si>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</si>
  <si>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</si>
  <si>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</si>
  <si>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</si>
  <si>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</si>
  <si>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</si>
  <si>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</si>
  <si>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</si>
  <si>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</si>
  <si>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</si>
  <si>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</si>
  <si>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</si>
  <si>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</si>
  <si>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</si>
  <si>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</si>
  <si>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</si>
  <si>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</si>
  <si>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</si>
  <si>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</si>
  <si>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</si>
  <si>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</si>
  <si>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</si>
  <si>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</si>
  <si>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</si>
  <si>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</si>
  <si>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</si>
  <si>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</si>
  <si>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</si>
  <si>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</si>
  <si>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</si>
  <si>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</si>
  <si>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</si>
  <si>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</si>
  <si>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</si>
  <si>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</si>
  <si>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</si>
  <si>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</si>
  <si>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</si>
  <si>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</si>
  <si>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</si>
  <si>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</si>
  <si>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</si>
  <si>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</si>
  <si>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</si>
  <si>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</si>
  <si>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</si>
  <si>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</si>
  <si>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</si>
  <si>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</si>
  <si>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</si>
  <si>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</si>
  <si>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</si>
  <si>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</si>
  <si>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</si>
  <si>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</si>
  <si>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</si>
  <si>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</si>
  <si>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</si>
  <si>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</si>
  <si>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</si>
  <si>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</si>
  <si>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</si>
  <si>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</si>
  <si>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</si>
  <si>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</si>
  <si>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</si>
  <si>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</si>
  <si>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</si>
  <si>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</si>
  <si>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</si>
  <si>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</si>
  <si>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</si>
  <si>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</si>
  <si>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</si>
  <si>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</si>
  <si>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</si>
  <si>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</si>
  <si>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</si>
  <si>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</si>
  <si>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</si>
  <si>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</si>
  <si>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</si>
  <si>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</si>
  <si>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</si>
  <si>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</si>
  <si>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</si>
  <si>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</si>
  <si>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</si>
  <si>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</si>
  <si>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</si>
  <si>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</si>
  <si>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</si>
  <si>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</si>
  <si>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</si>
  <si>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</si>
  <si>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</si>
  <si>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</si>
  <si>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</si>
  <si>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</si>
  <si>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</si>
  <si>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</si>
  <si>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</si>
  <si>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</si>
  <si>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</si>
  <si>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</si>
  <si>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</si>
  <si>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</si>
  <si>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</si>
  <si>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</si>
  <si>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</si>
  <si>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</si>
  <si>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</si>
  <si>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</si>
  <si>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</si>
  <si>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</si>
  <si>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</si>
  <si>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</si>
  <si>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</si>
  <si>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</si>
  <si>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</si>
  <si>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</si>
  <si>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</si>
  <si>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</si>
  <si>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</si>
  <si>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</si>
  <si>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</si>
  <si>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</si>
  <si>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</si>
  <si>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</si>
  <si>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</si>
  <si>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</si>
  <si>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</si>
  <si>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</si>
  <si>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</si>
  <si>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</si>
  <si>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</si>
  <si>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</si>
  <si>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</si>
  <si>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</si>
  <si>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</si>
  <si>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</si>
  <si>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</si>
  <si>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</si>
  <si>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</si>
  <si>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</si>
  <si>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</si>
  <si>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</si>
  <si>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</si>
  <si>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</si>
  <si>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</si>
  <si>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</si>
  <si>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</si>
  <si>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</si>
  <si>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</si>
  <si>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</si>
  <si>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</si>
  <si>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</si>
  <si>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</si>
  <si>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</si>
  <si>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</si>
  <si>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</si>
  <si>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</si>
  <si>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</si>
  <si>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</si>
  <si>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</si>
  <si>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</si>
  <si>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</si>
  <si>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</si>
  <si>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</si>
  <si>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</si>
  <si>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</si>
  <si>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</si>
  <si>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</si>
  <si>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</si>
  <si>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</si>
  <si>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</si>
  <si>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</si>
  <si>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</si>
  <si>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</si>
  <si>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</si>
  <si>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</si>
  <si>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</si>
  <si>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</si>
  <si>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</si>
  <si>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</si>
  <si>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</si>
  <si>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</si>
  <si>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</si>
  <si>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</si>
  <si>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</si>
  <si>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</si>
  <si>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</si>
  <si>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</si>
  <si>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</si>
  <si>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</si>
  <si>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</si>
  <si>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</si>
  <si>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</si>
  <si>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</si>
  <si>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</si>
  <si>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</si>
  <si>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</si>
  <si>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</si>
  <si>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</si>
  <si>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</si>
  <si>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</si>
  <si>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</si>
  <si>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</si>
  <si>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</si>
  <si>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</si>
  <si>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</si>
  <si>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</si>
  <si>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</si>
  <si>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</si>
  <si>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</si>
  <si>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</si>
  <si>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</si>
  <si>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</si>
  <si>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</si>
  <si>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</si>
  <si>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</si>
  <si>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</si>
  <si>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</si>
  <si>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</si>
  <si>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</si>
  <si>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</si>
  <si>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</si>
  <si>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</si>
  <si>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</si>
  <si>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</si>
  <si>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</si>
  <si>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</si>
  <si>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</si>
  <si>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</si>
  <si>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</si>
  <si>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</si>
  <si>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</si>
  <si>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</si>
  <si>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</si>
  <si>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</si>
  <si>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</si>
  <si>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</si>
  <si>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</si>
  <si>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</si>
  <si>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</si>
  <si>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</si>
  <si>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</si>
  <si>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</si>
  <si>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</si>
  <si>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</si>
  <si>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</si>
  <si>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</si>
  <si>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</si>
  <si>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</si>
  <si>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</si>
  <si>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</si>
  <si>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</si>
  <si>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</si>
  <si>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</si>
  <si>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</si>
  <si>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</si>
  <si>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</si>
  <si>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</si>
  <si>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</si>
  <si>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</si>
  <si>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</si>
  <si>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</si>
  <si>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</si>
  <si>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</si>
  <si>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</si>
  <si>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</si>
  <si>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</si>
  <si>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</si>
  <si>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</si>
  <si>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</si>
  <si>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</si>
  <si>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</si>
  <si>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</si>
  <si>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</si>
  <si>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</si>
  <si>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</si>
  <si>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</si>
  <si>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</si>
  <si>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</si>
  <si>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</si>
  <si>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</si>
  <si>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</si>
  <si>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</si>
  <si>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</si>
  <si>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</si>
  <si>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</si>
  <si>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</si>
  <si>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</si>
  <si>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</si>
  <si>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</si>
  <si>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</si>
  <si>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</si>
  <si>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</si>
  <si>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</si>
  <si>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</si>
  <si>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</si>
  <si>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</si>
  <si>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</si>
  <si>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</si>
  <si>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</si>
  <si>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</si>
  <si>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</si>
  <si>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</si>
  <si>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</si>
  <si>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</si>
  <si>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</si>
  <si>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</si>
  <si>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</si>
  <si>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</si>
  <si>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</si>
  <si>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</si>
  <si>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</si>
  <si>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</si>
  <si>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</si>
  <si>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</si>
  <si>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</si>
  <si>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</si>
  <si>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</si>
  <si>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</si>
  <si>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</si>
  <si>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</si>
  <si>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</si>
  <si>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</si>
  <si>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</si>
  <si>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</si>
  <si>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</si>
  <si>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</si>
  <si>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</si>
  <si>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</si>
  <si>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</si>
  <si>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</si>
  <si>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</si>
  <si>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</si>
  <si>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</si>
  <si>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</si>
  <si>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</si>
  <si>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</si>
  <si>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</si>
  <si>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</si>
  <si>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</si>
  <si>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</si>
  <si>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</si>
  <si>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</si>
  <si>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</si>
  <si>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</si>
  <si>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</si>
  <si>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</si>
  <si>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</si>
  <si>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</si>
  <si>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</si>
  <si>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</si>
  <si>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</si>
  <si>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</si>
  <si>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</si>
  <si>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</si>
  <si>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</si>
  <si>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</si>
  <si>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</si>
  <si>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</si>
  <si>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</si>
  <si>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</si>
  <si>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</si>
  <si>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</si>
  <si>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</si>
  <si>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</si>
  <si>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</si>
  <si>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</si>
  <si>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</si>
  <si>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</si>
  <si>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</si>
  <si>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</si>
  <si>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</si>
  <si>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</si>
  <si>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</si>
  <si>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</si>
  <si>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</si>
  <si>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</si>
  <si>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</si>
  <si>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</si>
  <si>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</si>
  <si>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</si>
  <si>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</si>
  <si>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</si>
  <si>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</si>
  <si>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</si>
  <si>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</si>
  <si>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</si>
  <si>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</si>
  <si>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</si>
  <si>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</si>
  <si>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</si>
  <si>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</si>
  <si>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</si>
  <si>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</si>
  <si>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</si>
  <si>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</si>
  <si>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</si>
  <si>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</si>
  <si>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</si>
  <si>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</si>
  <si>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</si>
  <si>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</si>
  <si>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</si>
  <si>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</si>
  <si>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</si>
  <si>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</si>
  <si>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</si>
  <si>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</si>
  <si>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</si>
  <si>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</si>
  <si>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</si>
  <si>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</si>
  <si>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</si>
  <si>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</si>
  <si>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</si>
  <si>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</si>
  <si>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</si>
  <si>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</si>
  <si>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</si>
  <si>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</si>
  <si>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</si>
  <si>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</si>
  <si>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</si>
  <si>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</si>
  <si>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</si>
  <si>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</si>
  <si>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</si>
  <si>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</si>
  <si>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</si>
  <si>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</si>
  <si>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</si>
  <si>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</si>
  <si>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</si>
  <si>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</si>
  <si>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</si>
  <si>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</si>
  <si>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</si>
  <si>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</si>
  <si>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</si>
  <si>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</si>
  <si>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</si>
  <si>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</si>
  <si>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</si>
  <si>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</si>
  <si>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</si>
  <si>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</si>
  <si>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</si>
  <si>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</si>
  <si>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</si>
  <si>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</si>
  <si>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</si>
  <si>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</si>
  <si>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</si>
  <si>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</si>
  <si>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</si>
  <si>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</si>
  <si>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</si>
  <si>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</si>
  <si>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</si>
  <si>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</si>
  <si>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</si>
  <si>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</si>
  <si>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</si>
  <si>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</si>
  <si>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</si>
  <si>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</si>
  <si>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</si>
  <si>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</si>
  <si>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</si>
  <si>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</si>
  <si>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</si>
  <si>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</si>
  <si>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</si>
  <si>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</si>
  <si>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</si>
  <si>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</si>
  <si>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</si>
  <si>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</si>
  <si>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</si>
  <si>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</si>
  <si>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</si>
  <si>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</si>
  <si>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</si>
  <si>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</si>
  <si>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</si>
  <si>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</si>
  <si>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</si>
  <si>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</si>
  <si>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</si>
  <si>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</si>
  <si>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</si>
  <si>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</si>
  <si>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</si>
  <si>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</si>
  <si>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</si>
  <si>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</si>
  <si>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</si>
  <si>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</si>
  <si>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</si>
  <si>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</si>
  <si>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</si>
  <si>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</si>
  <si>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</si>
  <si>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</si>
  <si>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</si>
  <si>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</si>
  <si>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</si>
  <si>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</si>
  <si>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</si>
  <si>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</si>
  <si>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</si>
  <si>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</si>
  <si>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</si>
  <si>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</si>
  <si>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</si>
  <si>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</si>
  <si>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</si>
  <si>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</si>
  <si>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</si>
  <si>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</si>
  <si>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</si>
  <si>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</si>
  <si>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</si>
  <si>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</si>
  <si>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</si>
  <si>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</si>
  <si>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</si>
  <si>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</si>
  <si>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</si>
  <si>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</si>
  <si>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</si>
  <si>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</si>
  <si>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</si>
  <si>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</si>
  <si>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</si>
  <si>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</si>
  <si>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</si>
  <si>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</si>
  <si>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</si>
  <si>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</si>
  <si>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</si>
  <si>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</si>
  <si>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</si>
  <si>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</si>
  <si>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</si>
  <si>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</si>
  <si>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</si>
  <si>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</si>
  <si>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</si>
  <si>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</si>
  <si>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</si>
  <si>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</si>
  <si>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</si>
  <si>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</si>
  <si>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</si>
  <si>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</si>
  <si>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</si>
  <si>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</si>
  <si>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</si>
  <si>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</si>
  <si>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</si>
  <si>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</si>
  <si>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</si>
  <si>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</si>
  <si>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</si>
  <si>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</si>
  <si>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</si>
  <si>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</si>
  <si>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</si>
  <si>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</si>
  <si>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</si>
  <si>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</si>
  <si>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</si>
  <si>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</si>
  <si>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</si>
  <si>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</si>
  <si>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</si>
  <si>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</si>
  <si>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</si>
  <si>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</si>
  <si>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</si>
  <si>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</si>
  <si>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</si>
  <si>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</si>
  <si>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</si>
  <si>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</si>
  <si>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</si>
  <si>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</si>
  <si>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</si>
  <si>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</si>
  <si>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</si>
  <si>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</si>
  <si>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</si>
  <si>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</si>
  <si>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</si>
  <si>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</si>
  <si>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</si>
  <si>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</si>
  <si>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</si>
  <si>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</si>
  <si>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</si>
  <si>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</si>
  <si>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</si>
  <si>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</si>
  <si>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</si>
  <si>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</si>
  <si>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</si>
  <si>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</si>
  <si>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</si>
  <si>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</si>
  <si>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</si>
  <si>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</si>
  <si>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</si>
  <si>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</si>
  <si>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</si>
  <si>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</si>
  <si>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</si>
  <si>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</si>
  <si>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</si>
  <si>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</si>
  <si>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</si>
  <si>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</si>
  <si>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</si>
  <si>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</si>
  <si>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</si>
  <si>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</si>
  <si>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</si>
  <si>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</si>
  <si>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</si>
  <si>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</si>
  <si>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</si>
  <si>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</si>
  <si>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</si>
  <si>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</si>
  <si>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</si>
  <si>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</si>
  <si>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</si>
  <si>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</si>
  <si>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</si>
  <si>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</si>
  <si>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</si>
  <si>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</si>
  <si>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</si>
  <si>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</si>
  <si>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</si>
  <si>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</si>
  <si>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</si>
  <si>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</si>
  <si>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</si>
  <si>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</si>
  <si>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</si>
  <si>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</si>
  <si>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</si>
  <si>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</si>
  <si>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</si>
  <si>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</si>
  <si>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</si>
  <si>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</si>
  <si>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</si>
  <si>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</si>
  <si>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</si>
  <si>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</si>
  <si>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</si>
  <si>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</si>
  <si>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</si>
  <si>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</si>
  <si>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</si>
  <si>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</si>
  <si>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</si>
  <si>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</si>
  <si>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</si>
  <si>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</si>
  <si>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</si>
  <si>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</si>
  <si>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</si>
  <si>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</si>
  <si>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</si>
  <si>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</si>
  <si>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</si>
  <si>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</si>
  <si>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</si>
  <si>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</si>
  <si>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</si>
  <si>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</si>
  <si>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</si>
  <si>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</si>
  <si>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</si>
  <si>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</si>
  <si>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</si>
  <si>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</si>
  <si>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</si>
  <si>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</si>
  <si>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</si>
  <si>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</si>
  <si>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</si>
  <si>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</si>
  <si>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</si>
  <si>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</si>
  <si>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</si>
  <si>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</si>
  <si>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</si>
  <si>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</si>
  <si>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</si>
  <si>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</si>
  <si>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</si>
  <si>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</si>
  <si>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</si>
  <si>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</si>
  <si>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</si>
  <si>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</si>
  <si>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</si>
  <si>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</si>
  <si>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</si>
  <si>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</si>
  <si>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</si>
  <si>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</si>
  <si>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</si>
  <si>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</si>
  <si>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</si>
  <si>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</si>
  <si>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</si>
  <si>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</si>
  <si>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</si>
  <si>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</si>
  <si>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</si>
  <si>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</si>
  <si>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</si>
  <si>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</si>
  <si>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</si>
  <si>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</si>
  <si>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</si>
  <si>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</si>
  <si>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</si>
  <si>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</si>
  <si>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</si>
  <si>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</si>
  <si>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</si>
  <si>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</si>
  <si>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</si>
  <si>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</si>
  <si>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</si>
  <si>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</si>
  <si>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</si>
  <si>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</si>
  <si>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</si>
  <si>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</si>
  <si>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</si>
  <si>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</si>
  <si>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</si>
  <si>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</si>
  <si>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</si>
  <si>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</si>
  <si>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</si>
  <si>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</si>
  <si>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</si>
  <si>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</si>
  <si>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</si>
  <si>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</si>
  <si>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</si>
  <si>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</si>
  <si>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</si>
  <si>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</si>
  <si>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</si>
  <si>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</si>
  <si>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</si>
  <si>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</si>
  <si>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</si>
  <si>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</si>
  <si>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</si>
  <si>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</si>
  <si>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</si>
  <si>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</si>
  <si>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</si>
  <si>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</si>
  <si>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</si>
  <si>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</si>
  <si>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</si>
  <si>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</si>
  <si>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</si>
  <si>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</si>
  <si>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</si>
  <si>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</si>
  <si>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</si>
  <si>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</si>
  <si>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</si>
  <si>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</si>
  <si>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</si>
  <si>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</si>
  <si>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</si>
  <si>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</si>
  <si>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</si>
  <si>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</si>
  <si>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</si>
  <si>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</si>
  <si>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</si>
  <si>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</si>
  <si>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</si>
  <si>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</si>
  <si>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</si>
  <si>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</si>
  <si>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</si>
  <si>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</si>
  <si>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</si>
  <si>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</si>
  <si>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</si>
  <si>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</si>
  <si>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</si>
  <si>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</si>
  <si>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</si>
  <si>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</si>
  <si>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</si>
  <si>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</si>
  <si>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</si>
  <si>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</si>
  <si>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</si>
  <si>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</si>
  <si>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</si>
  <si>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</si>
  <si>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</si>
  <si>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</si>
  <si>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</si>
  <si>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</si>
  <si>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</si>
  <si>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</si>
  <si>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</si>
  <si>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</si>
  <si>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</si>
  <si>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</si>
  <si>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</si>
  <si>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</si>
  <si>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</si>
  <si>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</si>
  <si>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</si>
  <si>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</si>
  <si>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</si>
  <si>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</si>
  <si>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</si>
  <si>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</si>
  <si>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</si>
  <si>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</si>
  <si>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</si>
  <si>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</si>
  <si>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</si>
  <si>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</si>
  <si>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</si>
  <si>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</si>
  <si>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</si>
  <si>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</si>
  <si>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</si>
  <si>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</si>
  <si>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</si>
  <si>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</si>
  <si>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</si>
  <si>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</si>
  <si>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</si>
  <si>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</si>
  <si>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</si>
  <si>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</si>
  <si>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</si>
  <si>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</si>
  <si>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</si>
  <si>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</si>
  <si>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</si>
  <si>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</si>
  <si>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</si>
  <si>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</si>
  <si>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</si>
  <si>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</si>
  <si>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</si>
  <si>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</si>
  <si>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</si>
  <si>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</si>
  <si>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</si>
  <si>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</si>
  <si>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</si>
  <si>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</si>
  <si>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</si>
  <si>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</si>
  <si>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</si>
  <si>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</si>
  <si>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</si>
  <si>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</si>
  <si>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</si>
  <si>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</si>
  <si>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</si>
  <si>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</si>
  <si>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</si>
  <si>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</si>
  <si>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</si>
  <si>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</si>
  <si>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</si>
  <si>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</si>
  <si>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</si>
  <si>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</si>
  <si>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</si>
  <si>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</si>
  <si>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</si>
  <si>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</si>
  <si>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</si>
  <si>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</si>
  <si>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</si>
  <si>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</si>
  <si>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</si>
  <si>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</si>
  <si>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</si>
  <si>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</si>
  <si>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</si>
  <si>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</si>
  <si>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</si>
  <si>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</si>
  <si>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</si>
  <si>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</si>
  <si>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</si>
  <si>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</si>
  <si>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</si>
  <si>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</si>
  <si>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</si>
  <si>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</si>
  <si>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</si>
  <si>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</si>
  <si>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</si>
  <si>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</si>
  <si>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</si>
  <si>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</si>
  <si>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</si>
  <si>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</si>
  <si>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</si>
  <si>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</si>
  <si>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</si>
  <si>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</si>
  <si>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</si>
  <si>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</si>
  <si>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</si>
  <si>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</si>
  <si>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</si>
  <si>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</si>
  <si>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</si>
  <si>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</si>
  <si>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</si>
  <si>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</si>
  <si>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</si>
  <si>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</si>
  <si>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</si>
  <si>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</si>
  <si>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</si>
  <si>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</si>
  <si>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</si>
  <si>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</si>
  <si>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</si>
  <si>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</si>
  <si>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</si>
  <si>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</si>
  <si>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</si>
  <si>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</si>
  <si>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</si>
  <si>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</si>
  <si>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</si>
  <si>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</si>
  <si>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</si>
  <si>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</si>
  <si>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</si>
  <si>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</si>
  <si>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</si>
  <si>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</si>
  <si>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</si>
  <si>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</si>
  <si>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</si>
  <si>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</si>
  <si>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</si>
  <si>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</si>
  <si>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</si>
  <si>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</si>
  <si>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</si>
  <si>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</si>
  <si>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</si>
  <si>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</si>
  <si>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</si>
  <si>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</si>
  <si>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</si>
  <si>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</si>
  <si>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</si>
  <si>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</si>
  <si>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</si>
  <si>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</si>
  <si>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</si>
  <si>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</si>
  <si>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</si>
  <si>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</si>
  <si>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</si>
  <si>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</si>
  <si>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</si>
  <si>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</si>
  <si>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</si>
  <si>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</si>
  <si>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</si>
  <si>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</si>
  <si>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</si>
  <si>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</si>
  <si>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</si>
  <si>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</si>
  <si>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</si>
  <si>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</si>
  <si>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</si>
  <si>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</si>
  <si>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</si>
  <si>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</si>
  <si>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</si>
  <si>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</si>
  <si>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</si>
  <si>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</si>
  <si>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</si>
  <si>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</si>
  <si>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</si>
  <si>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</si>
  <si>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</si>
  <si>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</si>
  <si>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</si>
  <si>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</si>
  <si>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</si>
  <si>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</si>
  <si>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</si>
  <si>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</si>
  <si>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</si>
  <si>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</si>
  <si>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</si>
  <si>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</si>
  <si>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</si>
  <si>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</si>
  <si>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</si>
  <si>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</si>
  <si>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</si>
  <si>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</si>
  <si>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</si>
  <si>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</si>
  <si>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</si>
  <si>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</si>
  <si>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</si>
  <si>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</si>
  <si>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</si>
  <si>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</si>
  <si>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</si>
  <si>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</si>
  <si>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</si>
  <si>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</si>
  <si>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</si>
  <si>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</si>
  <si>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</si>
  <si>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</si>
  <si>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</si>
  <si>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</si>
  <si>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</si>
  <si>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</si>
  <si>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</si>
  <si>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</si>
  <si>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</si>
  <si>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</si>
  <si>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</si>
  <si>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</si>
  <si>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</si>
  <si>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</si>
  <si>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</si>
  <si>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</si>
  <si>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</si>
  <si>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</si>
  <si>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</si>
  <si>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</si>
  <si>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</si>
  <si>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</si>
  <si>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</si>
  <si>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</si>
  <si>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</si>
  <si>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</si>
  <si>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</si>
  <si>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</si>
  <si>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</si>
  <si>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</si>
  <si>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</si>
  <si>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</si>
  <si>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</si>
  <si>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</si>
  <si>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</si>
  <si>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</si>
  <si>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</si>
  <si>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</si>
  <si>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</si>
  <si>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</si>
  <si>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</si>
  <si>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</si>
  <si>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</si>
  <si>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</si>
  <si>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</si>
  <si>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</si>
  <si>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</si>
  <si>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</si>
  <si>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</si>
  <si>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</si>
  <si>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</si>
  <si>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</si>
  <si>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</si>
  <si>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</si>
  <si>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</si>
  <si>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</si>
  <si>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</si>
  <si>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</si>
  <si>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</si>
  <si>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</si>
  <si>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</si>
  <si>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</si>
  <si>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</si>
  <si>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</si>
  <si>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</si>
  <si>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</si>
  <si>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</si>
  <si>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</si>
  <si>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</si>
  <si>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</si>
  <si>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</si>
  <si>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</si>
  <si>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</si>
  <si>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</si>
  <si>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</si>
  <si>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</si>
  <si>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</si>
  <si>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</si>
  <si>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</si>
  <si>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</si>
  <si>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</si>
  <si>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</si>
  <si>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</si>
  <si>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</si>
  <si>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</si>
  <si>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</si>
  <si>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</si>
  <si>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</si>
  <si>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</si>
  <si>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</si>
  <si>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</si>
  <si>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</si>
  <si>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</si>
  <si>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</si>
  <si>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</si>
  <si>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</si>
  <si>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</si>
  <si>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</si>
  <si>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</si>
  <si>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</si>
  <si>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</si>
  <si>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</si>
  <si>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</si>
  <si>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</si>
  <si>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</si>
  <si>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</si>
  <si>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</si>
  <si>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</si>
  <si>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</si>
  <si>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</si>
  <si>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</si>
  <si>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</si>
  <si>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</si>
  <si>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</si>
  <si>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</si>
  <si>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</si>
  <si>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</si>
  <si>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</si>
  <si>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</si>
  <si>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</si>
  <si>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</si>
  <si>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</si>
  <si>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</si>
  <si>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</si>
  <si>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</si>
  <si>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</si>
  <si>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</si>
  <si>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</si>
  <si>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</si>
  <si>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</si>
  <si>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</si>
  <si>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</si>
  <si>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</si>
  <si>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</si>
  <si>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</si>
  <si>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</si>
  <si>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</si>
  <si>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</si>
  <si>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</si>
  <si>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</si>
  <si>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</si>
  <si>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</si>
  <si>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</si>
  <si>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</si>
  <si>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</si>
  <si>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</si>
  <si>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</si>
  <si>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</si>
  <si>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</si>
  <si>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</si>
  <si>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</si>
  <si>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</si>
  <si>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</si>
  <si>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</si>
  <si>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</si>
  <si>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</si>
  <si>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</si>
  <si>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</si>
  <si>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</si>
  <si>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</si>
  <si>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</si>
  <si>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</si>
  <si>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</si>
  <si>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</si>
  <si>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</si>
  <si>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</si>
  <si>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</si>
  <si>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</si>
  <si>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</si>
  <si>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</si>
  <si>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</si>
  <si>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</si>
  <si>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</si>
  <si>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</si>
  <si>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</si>
  <si>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</si>
  <si>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</si>
  <si>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</si>
  <si>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</si>
  <si>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</si>
  <si>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</si>
  <si>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</si>
  <si>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</si>
  <si>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</si>
  <si>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</si>
  <si>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</si>
  <si>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</si>
  <si>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</si>
  <si>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</si>
  <si>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</si>
  <si>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</si>
  <si>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</si>
  <si>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</si>
  <si>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</si>
  <si>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</si>
  <si>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</si>
  <si>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</si>
  <si>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</si>
  <si>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</si>
  <si>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</si>
  <si>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</si>
  <si>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</si>
  <si>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</si>
  <si>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</si>
  <si>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</si>
  <si>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</si>
  <si>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</si>
  <si>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</si>
  <si>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</si>
  <si>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</si>
  <si>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</si>
  <si>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</si>
  <si>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</si>
  <si>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</si>
  <si>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</si>
  <si>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</si>
  <si>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</si>
  <si>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</si>
  <si>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</si>
  <si>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</si>
  <si>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</si>
  <si>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</si>
  <si>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</si>
  <si>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</si>
  <si>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</si>
  <si>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</si>
  <si>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</si>
  <si>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</si>
  <si>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</si>
  <si>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</si>
  <si>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</si>
  <si>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</si>
  <si>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</si>
  <si>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</si>
  <si>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</si>
  <si>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</si>
  <si>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</si>
  <si>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</si>
  <si>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</si>
  <si>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</si>
  <si>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</si>
  <si>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</si>
  <si>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</si>
  <si>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</si>
  <si>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</si>
  <si>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</si>
  <si>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</si>
  <si>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</si>
  <si>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</si>
  <si>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</si>
  <si>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</si>
  <si>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</si>
  <si>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</si>
  <si>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</si>
  <si>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</si>
  <si>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</si>
  <si>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</si>
  <si>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</si>
  <si>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</si>
  <si>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</si>
  <si>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</si>
  <si>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</si>
  <si>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</si>
  <si>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</si>
  <si>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</si>
  <si>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</si>
  <si>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</si>
  <si>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</si>
  <si>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</si>
  <si>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</si>
  <si>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</si>
  <si>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</si>
  <si>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</si>
  <si>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</si>
  <si>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</si>
  <si>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</si>
  <si>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</si>
  <si>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</si>
  <si>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</si>
  <si>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</si>
  <si>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</si>
  <si>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</si>
  <si>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</si>
  <si>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</si>
  <si>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</si>
  <si>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</si>
  <si>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</si>
  <si>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</si>
  <si>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</si>
  <si>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</si>
  <si>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</si>
  <si>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</si>
  <si>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</si>
  <si>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</si>
  <si>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</si>
  <si>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</si>
  <si>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</si>
  <si>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</si>
  <si>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</si>
  <si>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</si>
  <si>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</si>
  <si>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</si>
  <si>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</si>
  <si>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</si>
  <si>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</si>
  <si>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</si>
  <si>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</si>
  <si>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</si>
  <si>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</si>
  <si>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</si>
  <si>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</si>
  <si>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</si>
  <si>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</si>
  <si>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</si>
  <si>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</si>
  <si>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</si>
  <si>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</si>
  <si>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</si>
  <si>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</si>
  <si>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</si>
  <si>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</si>
  <si>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</si>
  <si>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</si>
  <si>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</si>
  <si>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</si>
  <si>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</si>
  <si>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</si>
  <si>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</si>
  <si>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</si>
  <si>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</si>
  <si>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</si>
  <si>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</si>
  <si>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</si>
  <si>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</si>
  <si>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</si>
  <si>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</si>
  <si>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</si>
  <si>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</si>
  <si>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</si>
  <si>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</si>
  <si>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</si>
  <si>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</si>
  <si>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</si>
  <si>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</si>
  <si>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</si>
  <si>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</si>
  <si>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</si>
  <si>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</si>
  <si>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</si>
  <si>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</si>
  <si>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</si>
  <si>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</si>
  <si>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</si>
  <si>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</si>
  <si>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</si>
  <si>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</si>
  <si>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</si>
  <si>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</si>
  <si>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</si>
  <si>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</si>
  <si>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</si>
  <si>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</si>
  <si>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</si>
  <si>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</si>
  <si>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</si>
  <si>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</si>
  <si>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</si>
  <si>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</si>
  <si>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</si>
  <si>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</si>
  <si>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</si>
  <si>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</si>
  <si>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</si>
  <si>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</si>
  <si>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</si>
  <si>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</si>
  <si>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</si>
  <si>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</si>
  <si>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</si>
  <si>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</si>
  <si>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</si>
  <si>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</si>
  <si>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</si>
  <si>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</si>
  <si>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</si>
  <si>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</si>
  <si>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</si>
  <si>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</si>
  <si>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</si>
  <si>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</si>
  <si>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</si>
  <si>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</si>
  <si>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</si>
  <si>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</si>
  <si>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</si>
  <si>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</si>
  <si>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</si>
  <si>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</si>
  <si>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</si>
  <si>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</si>
  <si>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</si>
  <si>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</si>
  <si>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</si>
  <si>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</si>
  <si>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</si>
  <si>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</si>
  <si>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</si>
  <si>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</si>
  <si>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</si>
  <si>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</si>
  <si>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</si>
  <si>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</si>
  <si>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</si>
  <si>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</si>
  <si>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</si>
  <si>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</si>
  <si>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</si>
  <si>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</si>
  <si>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</si>
  <si>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</si>
  <si>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</si>
  <si>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</si>
  <si>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</si>
  <si>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</si>
  <si>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</si>
  <si>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</si>
  <si>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</si>
  <si>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</si>
  <si>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</si>
  <si>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</si>
  <si>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</si>
  <si>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</si>
  <si>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</si>
  <si>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</si>
  <si>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</si>
  <si>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</si>
  <si>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</si>
  <si>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</si>
  <si>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</si>
  <si>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</si>
  <si>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</si>
  <si>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</si>
  <si>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</si>
  <si>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</si>
  <si>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</si>
  <si>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</si>
  <si>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</si>
  <si>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</si>
  <si>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</si>
  <si>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</si>
  <si>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</si>
  <si>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</si>
  <si>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</si>
  <si>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</si>
  <si>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</si>
  <si>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</si>
  <si>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</si>
  <si>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</si>
  <si>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</si>
  <si>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</si>
  <si>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</si>
  <si>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</si>
  <si>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</si>
  <si>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</si>
  <si>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</si>
  <si>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</si>
  <si>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</si>
  <si>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</si>
  <si>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</si>
  <si>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</si>
  <si>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</si>
  <si>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</si>
  <si>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</si>
  <si>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</si>
  <si>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</si>
  <si>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</si>
  <si>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</si>
  <si>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</si>
  <si>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</si>
  <si>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</si>
  <si>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</si>
  <si>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</si>
  <si>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</si>
  <si>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</si>
  <si>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</si>
  <si>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</si>
  <si>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</si>
  <si>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</si>
  <si>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</si>
  <si>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</si>
  <si>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</si>
  <si>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</si>
  <si>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</si>
  <si>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</si>
  <si>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</si>
  <si>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</si>
  <si>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</si>
  <si>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</si>
  <si>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</si>
  <si>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</si>
  <si>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</si>
  <si>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</si>
  <si>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</si>
  <si>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</si>
  <si>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</si>
  <si>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</si>
  <si>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</si>
  <si>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</si>
  <si>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</si>
  <si>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</si>
  <si>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</si>
  <si>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</si>
  <si>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</si>
  <si>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</si>
  <si>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</si>
  <si>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</si>
  <si>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</si>
  <si>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</si>
  <si>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</si>
  <si>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</si>
  <si>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</si>
  <si>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</si>
  <si>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</si>
  <si>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</si>
  <si>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</si>
  <si>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</si>
  <si>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</si>
  <si>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</si>
  <si>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</si>
  <si>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</si>
  <si>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</si>
  <si>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</si>
  <si>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</si>
  <si>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</si>
  <si>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</si>
  <si>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</si>
  <si>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</si>
  <si>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</si>
  <si>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</si>
  <si>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</si>
  <si>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</si>
  <si>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</si>
  <si>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</si>
  <si>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</si>
  <si>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</si>
  <si>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</si>
  <si>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</si>
  <si>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</si>
  <si>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</si>
  <si>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</si>
  <si>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</si>
  <si>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</si>
  <si>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</si>
  <si>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</si>
  <si>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</si>
  <si>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</si>
  <si>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</si>
  <si>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</si>
  <si>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</si>
  <si>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</si>
  <si>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</si>
  <si>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</si>
  <si>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</si>
  <si>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</si>
  <si>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</si>
  <si>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</si>
  <si>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</si>
  <si>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</si>
  <si>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</si>
  <si>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</si>
  <si>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</si>
  <si>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</si>
  <si>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</si>
  <si>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</si>
  <si>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</si>
  <si>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</si>
  <si>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</si>
  <si>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</si>
  <si>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</si>
  <si>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</si>
  <si>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</si>
  <si>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</si>
  <si>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</si>
  <si>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</si>
  <si>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</si>
  <si>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</si>
  <si>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</si>
  <si>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</si>
  <si>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</si>
  <si>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</si>
  <si>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</si>
  <si>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</si>
  <si>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</si>
  <si>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</si>
  <si>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</si>
  <si>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</si>
  <si>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</si>
  <si>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</si>
  <si>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</si>
  <si>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</si>
  <si>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</si>
  <si>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</si>
  <si>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</si>
  <si>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</si>
  <si>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</si>
  <si>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</si>
  <si>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</si>
  <si>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</si>
  <si>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</si>
  <si>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</si>
  <si>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</si>
  <si>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</si>
  <si>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</si>
  <si>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</si>
  <si>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</si>
  <si>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</si>
  <si>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</si>
  <si>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</si>
  <si>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</si>
  <si>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</si>
  <si>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</si>
  <si>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</si>
  <si>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</si>
  <si>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</si>
  <si>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</si>
  <si>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</si>
  <si>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</si>
  <si>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</si>
  <si>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</si>
  <si>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</si>
  <si>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</si>
  <si>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</si>
  <si>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</si>
  <si>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</si>
  <si>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</si>
  <si>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</si>
  <si>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</si>
  <si>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</si>
  <si>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</si>
  <si>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</si>
  <si>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</si>
  <si>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</si>
  <si>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</si>
  <si>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</si>
  <si>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</si>
  <si>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</si>
  <si>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</si>
  <si>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</si>
  <si>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</si>
  <si>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</si>
  <si>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</si>
  <si>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</si>
  <si>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</si>
  <si>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</si>
  <si>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</si>
  <si>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</si>
  <si>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</si>
  <si>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</si>
  <si>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</si>
  <si>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</si>
  <si>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</si>
  <si>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</si>
  <si>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</si>
  <si>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</si>
  <si>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</si>
  <si>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</si>
  <si>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</si>
  <si>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</si>
  <si>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</si>
  <si>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</si>
  <si>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</si>
  <si>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</si>
  <si>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</si>
  <si>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</si>
  <si>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</si>
  <si>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</si>
  <si>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</si>
  <si>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</si>
  <si>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</si>
  <si>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</si>
  <si>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</si>
  <si>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</si>
  <si>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</si>
  <si>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</si>
  <si>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</si>
  <si>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</si>
  <si>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</si>
  <si>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</si>
  <si>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</si>
  <si>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</si>
  <si>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</si>
  <si>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</si>
  <si>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</si>
  <si>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</si>
  <si>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</si>
  <si>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</si>
  <si>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</si>
  <si>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</si>
  <si>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</si>
  <si>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</si>
  <si>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</si>
  <si>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</si>
  <si>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</si>
  <si>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</si>
  <si>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</si>
  <si>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</si>
  <si>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</si>
  <si>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</si>
  <si>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</si>
  <si>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</si>
  <si>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</si>
  <si>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</si>
  <si>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</si>
  <si>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</si>
  <si>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</si>
  <si>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</si>
  <si>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</si>
  <si>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</si>
  <si>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</si>
  <si>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</si>
  <si>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</si>
  <si>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</si>
  <si>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</si>
  <si>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</si>
  <si>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</si>
  <si>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</si>
  <si>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</si>
  <si>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</si>
  <si>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</si>
  <si>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</si>
  <si>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</si>
  <si>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</si>
  <si>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</si>
  <si>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</si>
  <si>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</si>
  <si>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</si>
  <si>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</si>
  <si>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</si>
  <si>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</si>
  <si>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</si>
  <si>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</si>
  <si>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</si>
  <si>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</si>
  <si>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</si>
  <si>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</si>
  <si>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</si>
  <si>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</si>
  <si>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</si>
  <si>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</si>
  <si>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</si>
  <si>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</si>
  <si>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</si>
  <si>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</si>
  <si>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</si>
  <si>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</si>
  <si>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</si>
  <si>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</si>
  <si>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</si>
  <si>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</si>
  <si>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</si>
  <si>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</si>
  <si>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</si>
  <si>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</si>
  <si>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</si>
  <si>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</si>
  <si>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</si>
  <si>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</si>
  <si>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</si>
  <si>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</si>
  <si>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</si>
  <si>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</si>
  <si>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</si>
  <si>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</si>
  <si>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</si>
  <si>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</si>
  <si>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</si>
  <si>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</si>
  <si>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</si>
  <si>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</si>
  <si>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</si>
  <si>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</si>
  <si>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</si>
  <si>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</si>
  <si>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</si>
  <si>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</si>
  <si>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</si>
  <si>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</si>
  <si>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</si>
  <si>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</si>
  <si>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</si>
  <si>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</si>
  <si>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</si>
  <si>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</si>
  <si>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</si>
  <si>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</si>
  <si>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</si>
  <si>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</si>
  <si>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</si>
  <si>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</si>
  <si>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</si>
  <si>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</si>
  <si>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</si>
  <si>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</si>
  <si>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</si>
  <si>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</si>
  <si>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</si>
  <si>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</si>
  <si>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</si>
  <si>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</si>
  <si>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</si>
  <si>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</si>
  <si>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</si>
  <si>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</si>
  <si>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</si>
  <si>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</si>
  <si>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</si>
  <si>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</si>
  <si>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</si>
  <si>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</si>
  <si>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</si>
  <si>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</si>
  <si>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</si>
  <si>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</si>
  <si>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</si>
  <si>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</si>
  <si>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</si>
  <si>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</si>
  <si>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</si>
  <si>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</si>
  <si>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</si>
  <si>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</si>
  <si>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</si>
  <si>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</si>
  <si>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</si>
  <si>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</si>
  <si>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</si>
  <si>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</si>
  <si>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</si>
  <si>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</si>
  <si>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</si>
  <si>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</si>
  <si>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</si>
  <si>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</si>
  <si>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</si>
  <si>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</si>
  <si>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</si>
  <si>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</si>
  <si>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</si>
  <si>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</si>
  <si>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</si>
  <si>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</si>
  <si>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</si>
  <si>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</si>
  <si>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</si>
  <si>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</si>
  <si>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</si>
  <si>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</si>
  <si>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</si>
  <si>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</si>
  <si>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</si>
  <si>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</si>
  <si>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</si>
  <si>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</si>
  <si>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</si>
  <si>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</si>
  <si>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</si>
  <si>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</si>
  <si>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</si>
  <si>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</si>
  <si>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</si>
  <si>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</si>
  <si>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</si>
  <si>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</si>
  <si>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</si>
  <si>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</si>
  <si>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</si>
  <si>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</si>
  <si>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</si>
  <si>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</si>
  <si>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</si>
  <si>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</si>
  <si>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</si>
  <si>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</si>
  <si>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</si>
  <si>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</si>
  <si>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</si>
  <si>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</si>
  <si>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</si>
  <si>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</si>
  <si>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</si>
  <si>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</si>
  <si>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</si>
  <si>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</si>
  <si>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</si>
  <si>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</si>
  <si>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</si>
  <si>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</si>
  <si>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</si>
  <si>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</si>
  <si>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</si>
  <si>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</si>
  <si>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</si>
  <si>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</si>
  <si>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</si>
  <si>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</si>
  <si>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</si>
  <si>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</si>
  <si>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</si>
  <si>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</si>
  <si>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</si>
  <si>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</si>
  <si>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</si>
  <si>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</si>
  <si>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</si>
  <si>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</si>
  <si>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</si>
  <si>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</si>
  <si>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</si>
  <si>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</si>
  <si>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</si>
  <si>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</si>
  <si>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</si>
  <si>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</si>
  <si>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</si>
  <si>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</si>
  <si>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</si>
  <si>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</si>
  <si>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</si>
  <si>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</si>
  <si>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</si>
  <si>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</si>
  <si>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</si>
  <si>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</si>
  <si>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</si>
  <si>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</si>
  <si>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</si>
  <si>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</si>
  <si>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</si>
  <si>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</si>
  <si>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</si>
  <si>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</si>
  <si>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</si>
  <si>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</si>
  <si>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</si>
  <si>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</si>
  <si>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</si>
  <si>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</si>
  <si>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</si>
  <si>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</si>
  <si>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</si>
  <si>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</si>
  <si>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</si>
  <si>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</si>
  <si>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</si>
  <si>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</si>
  <si>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</si>
  <si>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</si>
  <si>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</si>
  <si>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</si>
  <si>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</si>
  <si>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</si>
  <si>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</si>
  <si>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</si>
  <si>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</si>
  <si>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</si>
  <si>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</si>
  <si>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</si>
  <si>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</si>
  <si>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</si>
  <si>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</si>
  <si>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</si>
  <si>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</si>
  <si>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</si>
  <si>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</si>
  <si>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</si>
  <si>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</si>
  <si>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</si>
  <si>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</si>
  <si>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</si>
  <si>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</si>
  <si>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</si>
  <si>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</si>
  <si>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</si>
  <si>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</si>
  <si>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</si>
  <si>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</si>
  <si>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</si>
  <si>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</si>
  <si>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</si>
  <si>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</si>
  <si>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</si>
  <si>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</si>
  <si>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</si>
  <si>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</si>
  <si>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</si>
  <si>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</si>
  <si>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</si>
  <si>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</si>
  <si>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</si>
  <si>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</si>
  <si>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</si>
  <si>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</si>
  <si>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</si>
  <si>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</si>
  <si>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</si>
  <si>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</si>
  <si>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</si>
  <si>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</si>
  <si>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</si>
  <si>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</si>
  <si>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</si>
  <si>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</si>
  <si>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</si>
  <si>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</si>
  <si>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</si>
  <si>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</si>
  <si>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</si>
  <si>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</si>
  <si>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</si>
  <si>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</si>
  <si>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</si>
  <si>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</si>
  <si>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</si>
  <si>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</si>
  <si>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</si>
  <si>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</si>
  <si>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</si>
  <si>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</si>
  <si>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</si>
  <si>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</si>
  <si>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</si>
  <si>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</si>
  <si>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</si>
  <si>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</si>
  <si>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</si>
  <si>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</si>
  <si>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</si>
  <si>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</si>
  <si>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</si>
  <si>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</si>
  <si>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</si>
  <si>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</si>
  <si>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</si>
  <si>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</si>
  <si>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</si>
  <si>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</si>
  <si>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</si>
  <si>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</si>
  <si>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</si>
  <si>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</si>
  <si>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</si>
  <si>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</si>
  <si>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</si>
  <si>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</si>
  <si>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</si>
  <si>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</si>
  <si>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</si>
  <si>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</si>
  <si>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</si>
  <si>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</si>
  <si>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</si>
  <si>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</si>
  <si>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</si>
  <si>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</si>
  <si>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</si>
  <si>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</si>
  <si>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</si>
  <si>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</si>
  <si>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</si>
  <si>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</si>
  <si>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</si>
  <si>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</si>
  <si>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</si>
  <si>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</si>
  <si>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</si>
  <si>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</si>
  <si>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</si>
  <si>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</si>
  <si>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</si>
  <si>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</si>
  <si>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</si>
  <si>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</si>
  <si>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</si>
  <si>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</si>
  <si>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</si>
  <si>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</si>
  <si>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</si>
  <si>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</si>
  <si>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</si>
  <si>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</si>
  <si>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</si>
  <si>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</si>
  <si>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</si>
  <si>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</si>
  <si>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</si>
  <si>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</si>
  <si>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</si>
  <si>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</si>
  <si>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</si>
  <si>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</si>
  <si>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</si>
  <si>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</si>
  <si>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</si>
  <si>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</si>
  <si>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</si>
  <si>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</si>
  <si>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</si>
  <si>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</si>
  <si>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</si>
  <si>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</si>
  <si>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</si>
  <si>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</si>
  <si>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</si>
  <si>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</si>
  <si>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</si>
  <si>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</si>
  <si>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</si>
  <si>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</si>
  <si>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</si>
  <si>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</si>
  <si>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</si>
  <si>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</si>
  <si>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</si>
  <si>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</si>
  <si>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</si>
  <si>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</si>
  <si>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</si>
  <si>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</si>
  <si>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</si>
  <si>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</si>
  <si>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</si>
  <si>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</si>
  <si>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</si>
  <si>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</si>
  <si>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</si>
  <si>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</si>
  <si>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</si>
  <si>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</si>
  <si>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</si>
  <si>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</si>
  <si>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</si>
  <si>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</si>
  <si>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</si>
  <si>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</si>
  <si>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</si>
  <si>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</si>
  <si>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</si>
  <si>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</si>
  <si>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</si>
  <si>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</si>
  <si>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</si>
  <si>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</si>
  <si>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</si>
  <si>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</si>
  <si>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</si>
  <si>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</si>
  <si>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</si>
  <si>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</si>
  <si>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</si>
  <si>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</si>
  <si>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</si>
  <si>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</si>
  <si>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</si>
  <si>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</si>
  <si>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</si>
  <si>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</si>
  <si>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</si>
  <si>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</si>
  <si>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</si>
  <si>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</si>
  <si>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</si>
  <si>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</si>
  <si>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</si>
  <si>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</si>
  <si>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</si>
  <si>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</si>
  <si>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</si>
  <si>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</si>
  <si>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</si>
  <si>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</si>
  <si>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</si>
  <si>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</si>
  <si>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</si>
  <si>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</si>
  <si>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</si>
  <si>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</si>
  <si>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</si>
  <si>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</si>
  <si>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</si>
  <si>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</si>
  <si>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</si>
  <si>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</si>
  <si>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</si>
  <si>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</si>
  <si>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</si>
  <si>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</si>
  <si>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</si>
  <si>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</si>
  <si>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</si>
  <si>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</si>
  <si>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</si>
  <si>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</si>
  <si>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</si>
  <si>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</si>
  <si>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</si>
  <si>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</si>
  <si>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</si>
  <si>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</si>
  <si>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</si>
  <si>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</si>
  <si>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</si>
  <si>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</si>
  <si>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</si>
  <si>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</si>
  <si>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</si>
  <si>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</si>
  <si>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</si>
  <si>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</si>
  <si>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</si>
  <si>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</si>
  <si>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</si>
  <si>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</si>
  <si>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</si>
  <si>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</si>
  <si>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</si>
  <si>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</si>
  <si>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</si>
  <si>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</si>
  <si>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</si>
  <si>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</si>
  <si>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</si>
  <si>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</si>
  <si>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</si>
  <si>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</si>
  <si>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</si>
  <si>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</si>
  <si>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</si>
  <si>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</si>
  <si>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</si>
  <si>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</si>
  <si>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</si>
  <si>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</si>
  <si>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</si>
  <si>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</si>
  <si>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</si>
  <si>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</si>
  <si>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</si>
  <si>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</si>
  <si>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</si>
  <si>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</si>
  <si>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</si>
  <si>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</si>
  <si>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</si>
  <si>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</si>
  <si>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</si>
  <si>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</si>
  <si>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</si>
  <si>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</si>
  <si>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</si>
  <si>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</si>
  <si>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</si>
  <si>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</si>
  <si>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</si>
  <si>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</si>
  <si>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</si>
  <si>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</si>
  <si>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</si>
  <si>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</si>
  <si>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</si>
  <si>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</si>
  <si>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</si>
  <si>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</si>
  <si>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</si>
  <si>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</si>
  <si>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</si>
  <si>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</si>
  <si>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</si>
  <si>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</si>
  <si>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</si>
  <si>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</si>
  <si>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</si>
  <si>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</si>
  <si>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</si>
  <si>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</si>
  <si>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</si>
  <si>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</si>
  <si>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</si>
  <si>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</si>
  <si>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</si>
  <si>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</si>
  <si>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</si>
  <si>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</si>
  <si>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</si>
  <si>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</si>
  <si>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</si>
  <si>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</si>
  <si>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</si>
  <si>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</si>
  <si>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</si>
  <si>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</si>
  <si>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</si>
  <si>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</si>
  <si>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</si>
  <si>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</si>
  <si>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</si>
  <si>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</si>
  <si>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</si>
  <si>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</si>
  <si>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</si>
  <si>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</si>
  <si>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</si>
  <si>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</si>
  <si>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</si>
  <si>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</si>
  <si>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</si>
  <si>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</si>
  <si>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</si>
  <si>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</si>
  <si>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</si>
  <si>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</si>
  <si>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</si>
  <si>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</si>
  <si>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</si>
  <si>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</si>
  <si>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</si>
  <si>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</si>
  <si>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</si>
  <si>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</si>
  <si>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</si>
  <si>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</si>
  <si>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</si>
  <si>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</si>
  <si>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</si>
  <si>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</si>
  <si>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</si>
  <si>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</si>
  <si>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</si>
  <si>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</si>
  <si>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</si>
  <si>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</si>
  <si>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</si>
  <si>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</si>
  <si>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</si>
  <si>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</si>
  <si>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</si>
  <si>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</si>
  <si>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</si>
  <si>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</si>
  <si>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</si>
  <si>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</si>
  <si>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</si>
  <si>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</si>
  <si>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</si>
  <si>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</si>
  <si>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</si>
  <si>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</si>
  <si>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</si>
  <si>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</si>
  <si>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</si>
  <si>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</si>
  <si>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</si>
  <si>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</si>
  <si>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</si>
  <si>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</si>
  <si>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</si>
  <si>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</si>
  <si>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</si>
  <si>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</si>
  <si>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</si>
  <si>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</si>
  <si>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</si>
  <si>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</si>
  <si>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</si>
  <si>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</si>
  <si>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</si>
  <si>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</si>
  <si>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</si>
  <si>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</si>
  <si>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</si>
  <si>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</si>
  <si>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</si>
  <si>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</si>
  <si>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</si>
  <si>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</si>
  <si>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</si>
  <si>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</si>
  <si>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</si>
  <si>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</si>
  <si>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</si>
  <si>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</si>
  <si>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</si>
  <si>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</si>
  <si>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</si>
  <si>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</si>
  <si>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</si>
  <si>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</si>
  <si>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</si>
  <si>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</si>
  <si>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</si>
  <si>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</si>
  <si>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</si>
  <si>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</si>
  <si>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</si>
  <si>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</si>
  <si>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</si>
  <si>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</si>
  <si>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</si>
  <si>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</si>
  <si>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</si>
  <si>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</si>
  <si>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</si>
  <si>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</si>
  <si>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</si>
  <si>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</si>
  <si>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</si>
  <si>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</si>
  <si>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</si>
  <si>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</si>
  <si>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</si>
  <si>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</si>
  <si>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</si>
  <si>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</si>
  <si>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</si>
  <si>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</si>
  <si>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</si>
  <si>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</si>
  <si>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</si>
  <si>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</si>
  <si>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</si>
  <si>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</si>
  <si>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</si>
  <si>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</si>
  <si>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</si>
  <si>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</si>
  <si>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</si>
  <si>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</si>
  <si>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</si>
  <si>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</si>
  <si>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</si>
  <si>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</si>
  <si>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</si>
  <si>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</si>
  <si>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</si>
  <si>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</si>
  <si>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</si>
  <si>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</si>
  <si>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</si>
  <si>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</si>
  <si>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</si>
  <si>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</si>
  <si>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</si>
  <si>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</si>
  <si>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</si>
  <si>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</si>
  <si>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</si>
  <si>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</si>
  <si>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</si>
  <si>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</si>
  <si>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</si>
  <si>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</si>
  <si>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</si>
  <si>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</si>
  <si>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</si>
  <si>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</si>
  <si>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</si>
  <si>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</si>
  <si>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</si>
  <si>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</si>
  <si>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</si>
  <si>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</si>
  <si>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</si>
  <si>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</si>
  <si>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</si>
  <si>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</si>
  <si>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</si>
  <si>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</si>
  <si>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</si>
  <si>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</si>
  <si>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</si>
  <si>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</si>
  <si>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</si>
  <si>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</si>
  <si>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</si>
  <si>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</si>
  <si>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</si>
  <si>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</si>
  <si>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</si>
  <si>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</si>
  <si>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</si>
  <si>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</si>
  <si>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</si>
  <si>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</si>
  <si>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</si>
  <si>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</si>
  <si>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</si>
  <si>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</si>
  <si>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</si>
  <si>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</si>
  <si>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</si>
  <si>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</si>
  <si>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</si>
  <si>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</si>
  <si>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</si>
  <si>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</si>
  <si>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</si>
  <si>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</si>
  <si>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</si>
  <si>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</si>
  <si>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</si>
  <si>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</si>
  <si>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</si>
  <si>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</si>
  <si>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</si>
  <si>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</si>
  <si>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</si>
  <si>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</si>
  <si>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</si>
  <si>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</si>
  <si>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</si>
  <si>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</si>
  <si>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</si>
  <si>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</si>
  <si>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</si>
  <si>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</si>
  <si>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</si>
  <si>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</si>
  <si>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</si>
  <si>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</si>
  <si>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</si>
  <si>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</si>
  <si>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</si>
  <si>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</si>
  <si>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</si>
  <si>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</si>
  <si>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</si>
  <si>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</si>
  <si>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</si>
  <si>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</si>
  <si>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</si>
  <si>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</si>
  <si>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</si>
  <si>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</si>
  <si>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</si>
  <si>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</si>
  <si>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</si>
  <si>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</si>
  <si>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</si>
  <si>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</si>
  <si>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</si>
  <si>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</si>
  <si>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</si>
  <si>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</si>
  <si>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</si>
  <si>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</si>
  <si>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</si>
  <si>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</si>
  <si>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</si>
  <si>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</si>
  <si>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</si>
  <si>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</si>
  <si>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</si>
  <si>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</si>
  <si>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</si>
  <si>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</si>
  <si>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</si>
  <si>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</si>
  <si>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</si>
  <si>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</si>
  <si>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</si>
  <si>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</si>
  <si>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</si>
  <si>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</si>
  <si>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</si>
  <si>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</si>
  <si>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</si>
  <si>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</si>
  <si>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</si>
  <si>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</si>
  <si>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</si>
  <si>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</si>
  <si>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</si>
  <si>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</si>
  <si>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</si>
  <si>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</si>
  <si>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</si>
  <si>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</si>
  <si>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</si>
  <si>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</si>
  <si>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</si>
  <si>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</si>
  <si>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</si>
  <si>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</si>
  <si>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</si>
  <si>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</si>
  <si>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</si>
  <si>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</si>
  <si>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</si>
  <si>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</si>
  <si>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</si>
  <si>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</si>
  <si>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</si>
  <si>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</si>
  <si>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</si>
  <si>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</si>
  <si>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</si>
  <si>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</si>
  <si>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</si>
  <si>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</si>
  <si>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</si>
  <si>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</si>
  <si>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</si>
  <si>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</si>
  <si>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</si>
  <si>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</si>
  <si>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</si>
  <si>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</si>
  <si>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</si>
  <si>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</si>
  <si>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</si>
  <si>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</si>
  <si>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</si>
  <si>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</si>
  <si>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</si>
  <si>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</si>
  <si>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</si>
  <si>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</si>
  <si>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</si>
  <si>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</si>
  <si>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</si>
  <si>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</si>
  <si>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</si>
  <si>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</si>
  <si>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</si>
  <si>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</si>
  <si>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</si>
  <si>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</si>
  <si>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</si>
  <si>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</si>
  <si>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</si>
  <si>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</si>
  <si>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</si>
  <si>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</si>
  <si>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</si>
  <si>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</si>
  <si>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</si>
  <si>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</si>
  <si>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</si>
  <si>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</si>
  <si>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</si>
  <si>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</si>
  <si>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</si>
  <si>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</si>
  <si>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</si>
  <si>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</si>
  <si>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</si>
  <si>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</si>
  <si>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</si>
  <si>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</si>
  <si>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</si>
  <si>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</si>
  <si>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</si>
  <si>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</si>
  <si>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</si>
  <si>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</si>
  <si>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</si>
  <si>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</si>
  <si>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</si>
  <si>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</si>
  <si>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</si>
  <si>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</si>
  <si>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</si>
  <si>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</si>
  <si>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</si>
  <si>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</si>
  <si>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</si>
  <si>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</si>
  <si>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</si>
  <si>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</si>
  <si>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</si>
  <si>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</si>
  <si>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</si>
  <si>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</si>
  <si>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</si>
  <si>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</si>
  <si>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</si>
  <si>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</si>
  <si>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</si>
  <si>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</si>
  <si>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</si>
  <si>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</si>
  <si>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</si>
  <si>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</si>
  <si>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</si>
  <si>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</si>
  <si>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</si>
  <si>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</si>
  <si>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</si>
  <si>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</si>
  <si>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</si>
  <si>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</si>
  <si>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</si>
  <si>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</si>
  <si>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</si>
  <si>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</si>
  <si>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</si>
  <si>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</si>
  <si>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</si>
  <si>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</si>
  <si>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</si>
  <si>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</si>
  <si>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</si>
  <si>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</si>
  <si>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</si>
  <si>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</si>
  <si>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</si>
  <si>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</si>
  <si>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</si>
  <si>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</si>
  <si>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</si>
  <si>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</si>
  <si>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</si>
  <si>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</si>
  <si>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</si>
  <si>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</si>
  <si>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</si>
  <si>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</si>
  <si>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</si>
  <si>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</si>
  <si>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</si>
  <si>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</si>
  <si>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</si>
  <si>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</si>
  <si>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</si>
  <si>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</si>
  <si>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</si>
  <si>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</si>
  <si>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</si>
  <si>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</si>
  <si>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</si>
  <si>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</si>
  <si>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</si>
  <si>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</si>
  <si>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</si>
  <si>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</si>
  <si>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</si>
  <si>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</si>
  <si>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</si>
  <si>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</si>
  <si>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</si>
  <si>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</si>
  <si>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</si>
  <si>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</si>
  <si>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</si>
  <si>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</si>
  <si>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</si>
  <si>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</si>
  <si>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</si>
  <si>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</si>
  <si>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</si>
  <si>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</si>
  <si>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</si>
  <si>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</si>
  <si>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</si>
  <si>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</si>
  <si>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</si>
  <si>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</si>
  <si>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</si>
  <si>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</si>
  <si>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</si>
  <si>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</si>
  <si>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</si>
  <si>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</si>
  <si>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</si>
  <si>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</si>
  <si>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</si>
  <si>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</si>
  <si>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</si>
  <si>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</si>
  <si>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</si>
  <si>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</si>
  <si>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</si>
  <si>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</si>
  <si>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</si>
  <si>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</si>
  <si>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</si>
  <si>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</si>
  <si>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</si>
  <si>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</si>
  <si>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</si>
  <si>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</si>
  <si>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</si>
  <si>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</si>
  <si>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</si>
  <si>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</si>
  <si>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</si>
  <si>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</si>
  <si>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</si>
  <si>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</si>
  <si>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</si>
  <si>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</si>
  <si>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</si>
  <si>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</si>
  <si>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</si>
  <si>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</si>
  <si>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</si>
  <si>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</si>
  <si>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</si>
  <si>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</si>
  <si>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</si>
  <si>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</si>
  <si>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</si>
  <si>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</si>
  <si>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</si>
  <si>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</si>
  <si>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</si>
  <si>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</si>
  <si>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</si>
  <si>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</si>
  <si>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</si>
  <si>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</si>
  <si>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</si>
  <si>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</si>
  <si>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</si>
  <si>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</si>
  <si>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</si>
  <si>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</si>
  <si>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</si>
  <si>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</si>
  <si>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</si>
  <si>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</si>
  <si>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</si>
  <si>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</si>
  <si>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</si>
  <si>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</si>
  <si>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</si>
  <si>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</si>
  <si>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</si>
  <si>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</si>
  <si>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</si>
  <si>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</si>
  <si>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</si>
  <si>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</si>
  <si>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</si>
  <si>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</si>
  <si>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</si>
  <si>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</si>
  <si>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</si>
  <si>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</si>
  <si>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</si>
  <si>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</si>
  <si>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</si>
  <si>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</si>
  <si>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</si>
  <si>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</si>
  <si>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</si>
  <si>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</si>
  <si>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</si>
  <si>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</si>
  <si>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</si>
  <si>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</si>
  <si>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</si>
  <si>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</si>
  <si>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</si>
  <si>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</si>
  <si>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</si>
  <si>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</si>
  <si>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</si>
  <si>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</si>
  <si>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</si>
  <si>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</si>
  <si>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</si>
  <si>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</si>
  <si>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</si>
  <si>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</si>
  <si>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</si>
  <si>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</si>
  <si>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</si>
  <si>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</si>
  <si>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</si>
  <si>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</si>
  <si>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</si>
  <si>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</si>
  <si>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</si>
  <si>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</si>
  <si>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</si>
  <si>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</si>
  <si>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</si>
  <si>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</si>
  <si>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</si>
  <si>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</si>
  <si>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</si>
  <si>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</si>
  <si>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</si>
  <si>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</si>
  <si>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</si>
  <si>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</si>
  <si>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</si>
  <si>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</si>
  <si>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</si>
  <si>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</si>
  <si>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</si>
  <si>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</si>
  <si>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</si>
  <si>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</si>
  <si>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</si>
  <si>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</si>
  <si>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</si>
  <si>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</si>
  <si>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</si>
  <si>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</si>
  <si>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</si>
  <si>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</si>
  <si>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</si>
  <si>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</si>
  <si>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</si>
  <si>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</si>
  <si>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</si>
  <si>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</si>
  <si>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</si>
  <si>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</si>
  <si>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</si>
  <si>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</si>
  <si>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</si>
  <si>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</si>
  <si>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</si>
  <si>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</si>
  <si>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</si>
  <si>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</si>
  <si>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</si>
  <si>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</si>
  <si>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</si>
  <si>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</si>
  <si>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</si>
  <si>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</si>
  <si>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</si>
  <si>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</si>
  <si>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</si>
  <si>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</si>
  <si>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</si>
  <si>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</si>
  <si>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</si>
  <si>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</si>
  <si>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</si>
  <si>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</si>
  <si>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</si>
  <si>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</si>
  <si>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</si>
  <si>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</si>
  <si>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</si>
  <si>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</si>
  <si>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</si>
  <si>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</si>
  <si>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</si>
  <si>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</si>
  <si>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</si>
  <si>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</si>
  <si>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</si>
  <si>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</si>
  <si>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</si>
  <si>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</si>
  <si>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</si>
  <si>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</si>
  <si>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</si>
  <si>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</si>
  <si>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</si>
  <si>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</si>
  <si>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</si>
  <si>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</si>
  <si>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</si>
  <si>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</si>
  <si>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</si>
  <si>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</si>
  <si>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</si>
  <si>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</si>
  <si>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</si>
  <si>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</si>
  <si>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</si>
  <si>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</si>
  <si>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</si>
  <si>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</si>
  <si>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</si>
  <si>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</si>
  <si>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</si>
  <si>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</si>
  <si>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</si>
  <si>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</si>
  <si>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</si>
  <si>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</si>
  <si>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</si>
  <si>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</si>
  <si>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</si>
  <si>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</si>
  <si>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</si>
  <si>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</si>
  <si>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</si>
  <si>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</si>
  <si>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</si>
  <si>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</si>
  <si>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</si>
  <si>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</si>
  <si>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</si>
  <si>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</si>
  <si>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</si>
  <si>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</si>
  <si>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</si>
  <si>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</si>
  <si>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</si>
  <si>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</si>
  <si>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</si>
  <si>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</si>
  <si>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</si>
  <si>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</si>
  <si>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</si>
  <si>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</si>
  <si>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</si>
  <si>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</si>
  <si>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</si>
  <si>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</si>
  <si>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</si>
  <si>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</si>
  <si>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</si>
  <si>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</si>
  <si>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</si>
  <si>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</si>
  <si>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</si>
  <si>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</si>
  <si>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</si>
  <si>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</si>
  <si>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</si>
  <si>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</si>
  <si>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</si>
  <si>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</si>
  <si>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</si>
  <si>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</si>
  <si>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</si>
  <si>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</si>
  <si>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</si>
  <si>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</si>
  <si>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</si>
  <si>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</si>
  <si>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</si>
  <si>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</si>
  <si>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</si>
  <si>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</si>
  <si>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</si>
  <si>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</si>
  <si>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</si>
  <si>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</si>
  <si>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</si>
  <si>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</si>
  <si>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</si>
  <si>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</si>
  <si>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</si>
  <si>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</si>
  <si>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</si>
  <si>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</si>
  <si>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</si>
  <si>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</si>
  <si>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</si>
  <si>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</si>
  <si>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</si>
  <si>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</si>
  <si>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</si>
  <si>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</si>
  <si>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</si>
  <si>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</si>
  <si>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</si>
  <si>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</si>
  <si>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</si>
  <si>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</si>
  <si>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</si>
  <si>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</si>
  <si>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</si>
  <si>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</si>
  <si>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</si>
  <si>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</si>
  <si>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</si>
  <si>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</si>
  <si>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</si>
  <si>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</si>
  <si>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</si>
  <si>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</si>
  <si>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</si>
  <si>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</si>
  <si>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</si>
  <si>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</si>
  <si>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</si>
  <si>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</si>
  <si>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</si>
  <si>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</si>
  <si>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</si>
  <si>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</si>
  <si>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</si>
  <si>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</si>
  <si>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</si>
  <si>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</si>
  <si>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</si>
  <si>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</si>
  <si>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</si>
  <si>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</si>
  <si>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</si>
  <si>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</si>
  <si>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</si>
  <si>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</si>
  <si>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</si>
  <si>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</si>
  <si>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</si>
  <si>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</si>
  <si>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</si>
  <si>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</si>
  <si>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</si>
  <si>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</si>
  <si>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</si>
  <si>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</si>
  <si>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</si>
  <si>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</si>
  <si>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</si>
  <si>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</si>
  <si>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</si>
  <si>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</si>
  <si>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</si>
  <si>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</si>
  <si>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</si>
  <si>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</si>
  <si>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</si>
  <si>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</si>
  <si>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</si>
  <si>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</si>
  <si>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</si>
  <si>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</si>
  <si>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</si>
  <si>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</si>
  <si>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</si>
  <si>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</si>
  <si>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</si>
  <si>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</si>
  <si>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</si>
  <si>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</si>
  <si>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</si>
  <si>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</si>
  <si>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</si>
  <si>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</si>
  <si>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</si>
  <si>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</si>
  <si>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</si>
  <si>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</si>
  <si>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</si>
  <si>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</si>
  <si>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</si>
  <si>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</si>
  <si>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</si>
  <si>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</si>
  <si>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</si>
  <si>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</si>
  <si>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</si>
  <si>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</si>
  <si>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</si>
  <si>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</si>
  <si>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</si>
  <si>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</si>
  <si>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</si>
  <si>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</si>
  <si>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</si>
  <si>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</si>
  <si>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</si>
  <si>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</si>
  <si>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</si>
  <si>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</si>
  <si>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</si>
  <si>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</si>
  <si>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</si>
  <si>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</si>
  <si>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</si>
  <si>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</si>
  <si>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</si>
  <si>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</si>
  <si>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</si>
  <si>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</si>
  <si>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</si>
  <si>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</si>
  <si>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</si>
  <si>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</si>
  <si>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</si>
  <si>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</si>
  <si>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</si>
  <si>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</si>
  <si>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</si>
  <si>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</si>
  <si>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</si>
  <si>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</si>
  <si>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</si>
  <si>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</si>
  <si>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</si>
  <si>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</si>
  <si>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</si>
  <si>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</si>
  <si>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</si>
  <si>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</si>
  <si>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</si>
  <si>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</si>
  <si>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</si>
  <si>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</si>
  <si>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</si>
  <si>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</si>
  <si>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</si>
  <si>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</si>
  <si>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</si>
  <si>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</si>
  <si>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</si>
  <si>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</si>
  <si>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</si>
  <si>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</si>
  <si>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</si>
  <si>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</si>
  <si>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</si>
  <si>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</si>
  <si>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</si>
  <si>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</si>
  <si>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</si>
  <si>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</si>
  <si>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</si>
  <si>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</si>
  <si>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</si>
  <si>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</si>
  <si>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</si>
  <si>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</si>
  <si>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</si>
  <si>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</si>
  <si>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</si>
  <si>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</si>
  <si>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</si>
  <si>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</si>
  <si>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</si>
  <si>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</si>
  <si>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</si>
  <si>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</si>
  <si>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</si>
  <si>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</si>
  <si>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</si>
  <si>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</si>
  <si>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</si>
  <si>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</si>
  <si>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</si>
  <si>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</si>
  <si>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</si>
  <si>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</si>
  <si>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</si>
  <si>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</si>
  <si>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</si>
  <si>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</si>
  <si>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</si>
  <si>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</si>
  <si>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</si>
  <si>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</si>
  <si>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</si>
  <si>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</si>
  <si>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</si>
  <si>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</si>
  <si>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</si>
  <si>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</si>
  <si>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</si>
  <si>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</si>
  <si>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</si>
  <si>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</si>
  <si>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</si>
  <si>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</si>
  <si>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</si>
  <si>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</si>
  <si>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</si>
  <si>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</si>
  <si>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</si>
  <si>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</si>
  <si>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</si>
  <si>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</si>
  <si>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</si>
  <si>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</si>
  <si>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</si>
  <si>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</si>
  <si>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</si>
  <si>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</si>
  <si>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</si>
  <si>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</si>
  <si>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</si>
  <si>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</si>
  <si>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</si>
  <si>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</si>
  <si>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</si>
  <si>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</si>
  <si>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</si>
  <si>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</si>
  <si>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</si>
  <si>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</si>
  <si>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</si>
  <si>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</si>
  <si>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</si>
  <si>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</si>
  <si>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</si>
  <si>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</si>
  <si>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</si>
  <si>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</si>
  <si>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</si>
  <si>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</si>
  <si>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</si>
  <si>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</si>
  <si>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</si>
  <si>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</si>
  <si>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</si>
  <si>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</si>
  <si>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</si>
  <si>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</si>
  <si>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</si>
  <si>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</si>
  <si>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</si>
  <si>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</si>
  <si>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</si>
  <si>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</si>
  <si>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</si>
  <si>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</si>
  <si>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</si>
  <si>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</si>
  <si>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</si>
  <si>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</si>
  <si>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</si>
  <si>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</si>
  <si>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</si>
  <si>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</si>
  <si>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</si>
  <si>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</si>
  <si>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</si>
  <si>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</si>
  <si>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</si>
  <si>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</si>
  <si>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</si>
  <si>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</si>
  <si>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</si>
  <si>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</si>
  <si>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</si>
  <si>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</si>
  <si>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</si>
  <si>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</si>
  <si>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</si>
  <si>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</si>
  <si>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</si>
  <si>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</si>
  <si>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</si>
  <si>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</si>
  <si>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</si>
  <si>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</si>
  <si>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</si>
  <si>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</si>
  <si>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</si>
  <si>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</si>
  <si>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</si>
  <si>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</si>
  <si>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</si>
  <si>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</si>
  <si>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</si>
  <si>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</si>
  <si>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</si>
  <si>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</si>
  <si>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</si>
  <si>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</si>
  <si>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</si>
  <si>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</si>
  <si>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</si>
  <si>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</si>
  <si>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</si>
  <si>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</si>
  <si>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</si>
  <si>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</si>
  <si>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</si>
  <si>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</si>
  <si>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</si>
  <si>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</si>
  <si>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</si>
  <si>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</si>
  <si>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</si>
  <si>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</si>
  <si>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</si>
  <si>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</si>
  <si>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</si>
  <si>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</si>
  <si>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</si>
  <si>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</si>
  <si>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</si>
  <si>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</si>
  <si>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</si>
  <si>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</si>
  <si>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</si>
  <si>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</si>
  <si>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</si>
  <si>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</si>
  <si>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</si>
  <si>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</si>
  <si>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</si>
  <si>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</si>
  <si>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</si>
  <si>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</si>
  <si>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</si>
  <si>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</si>
  <si>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</si>
  <si>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</si>
  <si>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</si>
  <si>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</si>
  <si>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</si>
  <si>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</si>
  <si>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</si>
  <si>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</si>
  <si>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</si>
  <si>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</si>
  <si>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</si>
  <si>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</si>
  <si>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</si>
  <si>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</si>
  <si>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</si>
  <si>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</si>
  <si>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</si>
  <si>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</si>
  <si>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</si>
  <si>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</si>
  <si>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</si>
  <si>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</si>
  <si>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</si>
  <si>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</si>
  <si>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</si>
  <si>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</si>
  <si>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</si>
  <si>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</si>
  <si>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</si>
  <si>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</si>
  <si>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</si>
  <si>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</si>
  <si>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</si>
  <si>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</si>
  <si>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</si>
  <si>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</si>
  <si>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</si>
  <si>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</si>
  <si>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</si>
  <si>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</si>
  <si>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</si>
  <si>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</si>
  <si>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</si>
  <si>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</si>
  <si>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</si>
  <si>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</si>
  <si>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</si>
  <si>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</si>
  <si>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</si>
  <si>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</si>
  <si>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</si>
  <si>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</si>
  <si>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</si>
  <si>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</si>
  <si>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</si>
  <si>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</si>
  <si>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</si>
  <si>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</si>
  <si>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</si>
  <si>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</si>
  <si>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</si>
  <si>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</si>
  <si>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</si>
  <si>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</si>
  <si>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</si>
  <si>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</si>
  <si>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</si>
  <si>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</si>
  <si>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</si>
  <si>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</si>
  <si>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</si>
  <si>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</si>
  <si>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</si>
  <si>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</si>
  <si>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</si>
  <si>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</si>
  <si>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</si>
  <si>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</si>
  <si>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</si>
  <si>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</si>
  <si>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</si>
  <si>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</si>
  <si>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</si>
  <si>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</si>
  <si>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</si>
  <si>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</si>
  <si>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</si>
  <si>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</si>
  <si>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</si>
  <si>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</si>
  <si>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</si>
  <si>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</si>
  <si>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</si>
  <si>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</si>
  <si>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</si>
  <si>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</si>
  <si>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</si>
  <si>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</si>
  <si>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</si>
  <si>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</si>
  <si>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</si>
  <si>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</si>
  <si>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</si>
  <si>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</si>
  <si>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</si>
  <si>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</si>
  <si>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</si>
  <si>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</si>
  <si>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</si>
  <si>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</si>
  <si>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</si>
  <si>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</si>
  <si>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</si>
  <si>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</si>
  <si>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</si>
  <si>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</si>
  <si>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</si>
  <si>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</si>
  <si>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</si>
  <si>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</si>
  <si>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</si>
  <si>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</si>
  <si>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</si>
  <si>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</si>
  <si>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</si>
  <si>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</si>
  <si>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</si>
  <si>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</si>
  <si>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</si>
  <si>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</si>
  <si>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</si>
  <si>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</si>
  <si>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</si>
  <si>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</si>
  <si>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</si>
  <si>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</si>
  <si>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</si>
  <si>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</si>
  <si>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</si>
  <si>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</si>
  <si>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</si>
  <si>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</si>
  <si>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</si>
  <si>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</si>
  <si>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</si>
  <si>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</si>
  <si>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</si>
  <si>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</si>
  <si>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</si>
  <si>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</si>
  <si>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</si>
  <si>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</si>
  <si>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</si>
  <si>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</si>
  <si>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</si>
  <si>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</si>
  <si>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</si>
  <si>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</si>
  <si>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</si>
  <si>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</si>
  <si>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</si>
  <si>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</si>
  <si>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</si>
  <si>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</si>
  <si>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</si>
  <si>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</si>
  <si>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</si>
  <si>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</si>
  <si>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</si>
  <si>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</si>
  <si>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</si>
  <si>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</si>
  <si>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</si>
  <si>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</si>
  <si>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</si>
  <si>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</si>
  <si>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</si>
  <si>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</si>
  <si>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</si>
  <si>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</si>
  <si>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</si>
  <si>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</si>
  <si>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</si>
  <si>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</si>
  <si>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</si>
  <si>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</si>
  <si>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</si>
  <si>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</si>
  <si>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</si>
  <si>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</si>
  <si>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</si>
  <si>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</si>
  <si>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</si>
  <si>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</si>
  <si>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</si>
  <si>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</si>
  <si>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</si>
  <si>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</si>
  <si>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</si>
  <si>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</si>
  <si>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</si>
  <si>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</si>
  <si>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</si>
  <si>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</si>
  <si>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</si>
  <si>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</si>
  <si>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</si>
  <si>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</si>
  <si>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</si>
  <si>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</si>
  <si>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</si>
  <si>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</si>
  <si>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</si>
  <si>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</si>
  <si>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</si>
  <si>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</si>
  <si>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</si>
  <si>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</si>
  <si>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</si>
  <si>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</si>
  <si>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</si>
  <si>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</si>
  <si>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</si>
  <si>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</si>
  <si>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</si>
  <si>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</si>
  <si>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</si>
  <si>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</si>
  <si>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</si>
  <si>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</si>
  <si>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</si>
  <si>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</si>
  <si>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</si>
  <si>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</si>
  <si>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</si>
  <si>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</si>
  <si>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</si>
  <si>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</si>
  <si>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</si>
  <si>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</si>
  <si>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</si>
  <si>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</si>
  <si>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</si>
  <si>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</si>
  <si>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</si>
  <si>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</si>
  <si>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</si>
  <si>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</si>
  <si>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</si>
  <si>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</si>
  <si>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</si>
  <si>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</si>
  <si>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</si>
  <si>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</si>
  <si>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</si>
  <si>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</si>
  <si>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</si>
  <si>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</si>
  <si>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</si>
  <si>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</si>
  <si>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</si>
  <si>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</si>
  <si>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</si>
  <si>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</si>
  <si>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</si>
  <si>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</si>
  <si>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</si>
  <si>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</si>
  <si>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</si>
  <si>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</si>
  <si>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</si>
  <si>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</si>
  <si>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</si>
  <si>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</si>
  <si>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</si>
  <si>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</si>
  <si>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</si>
  <si>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</si>
  <si>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</si>
  <si>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</si>
  <si>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</si>
  <si>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</si>
  <si>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</si>
  <si>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</si>
  <si>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</si>
  <si>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</si>
  <si>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</si>
  <si>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</si>
  <si>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</si>
  <si>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</si>
  <si>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</si>
  <si>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</si>
  <si>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</si>
  <si>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</si>
  <si>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</si>
  <si>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</si>
  <si>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</si>
  <si>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</si>
  <si>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</si>
  <si>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</si>
  <si>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</si>
  <si>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</si>
  <si>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</si>
  <si>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</si>
  <si>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</si>
  <si>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</si>
  <si>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</si>
  <si>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</si>
  <si>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</si>
  <si>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</si>
  <si>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</si>
  <si>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</si>
  <si>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</si>
  <si>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</si>
  <si>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</si>
  <si>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</si>
  <si>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</si>
  <si>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</si>
  <si>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</si>
  <si>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</si>
  <si>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</si>
  <si>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</si>
  <si>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</si>
  <si>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</si>
  <si>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</si>
  <si>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</si>
  <si>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</si>
  <si>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</si>
  <si>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</si>
  <si>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</si>
  <si>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</si>
  <si>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</si>
  <si>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</si>
  <si>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</si>
  <si>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</si>
  <si>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</si>
  <si>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</si>
  <si>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</si>
  <si>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</si>
  <si>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</si>
  <si>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</si>
  <si>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</si>
  <si>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</si>
  <si>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</si>
  <si>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</si>
  <si>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</si>
  <si>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</si>
  <si>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</si>
  <si>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</si>
  <si>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</si>
  <si>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</si>
  <si>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</si>
  <si>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</si>
  <si>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</si>
  <si>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</si>
  <si>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</si>
  <si>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</si>
  <si>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</si>
  <si>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</si>
  <si>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</si>
  <si>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</si>
  <si>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</si>
  <si>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</si>
  <si>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</si>
  <si>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</si>
  <si>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</si>
  <si>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</si>
  <si>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</si>
  <si>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</si>
  <si>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</si>
  <si>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</si>
  <si>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</si>
  <si>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</si>
  <si>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</si>
  <si>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</si>
  <si>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</si>
  <si>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</si>
  <si>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</si>
  <si>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</si>
  <si>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</si>
  <si>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</si>
  <si>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</si>
  <si>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</si>
  <si>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</si>
  <si>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</si>
  <si>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</si>
  <si>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</si>
  <si>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</si>
  <si>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</si>
  <si>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</si>
  <si>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</si>
  <si>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</si>
  <si>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</si>
  <si>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</si>
  <si>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</si>
  <si>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</si>
  <si>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</si>
  <si>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</si>
  <si>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</si>
  <si>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</si>
  <si>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</si>
  <si>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</si>
  <si>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</si>
  <si>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</si>
  <si>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</si>
  <si>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</si>
  <si>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</si>
  <si>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</si>
  <si>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</si>
  <si>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</si>
  <si>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</si>
  <si>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</si>
  <si>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</si>
  <si>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</si>
  <si>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</si>
  <si>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</si>
  <si>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</si>
  <si>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</si>
  <si>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</si>
  <si>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</si>
  <si>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</si>
  <si>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</si>
  <si>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</si>
  <si>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</si>
  <si>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</si>
  <si>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</si>
  <si>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</si>
  <si>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</si>
  <si>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</si>
  <si>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</si>
  <si>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</si>
  <si>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</si>
  <si>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</si>
  <si>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</si>
  <si>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</si>
  <si>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</si>
  <si>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</si>
  <si>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</si>
  <si>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</si>
  <si>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</si>
  <si>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</si>
  <si>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</si>
  <si>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</si>
  <si>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</si>
  <si>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</si>
  <si>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</si>
  <si>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</si>
  <si>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</si>
  <si>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</si>
  <si>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</si>
  <si>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</si>
  <si>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</si>
  <si>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</si>
  <si>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</si>
  <si>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</si>
  <si>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</si>
  <si>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</si>
  <si>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</si>
  <si>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</si>
  <si>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</si>
  <si>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</si>
  <si>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</si>
  <si>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</si>
  <si>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</si>
  <si>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</si>
  <si>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</si>
  <si>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</si>
  <si>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</si>
  <si>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</si>
  <si>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</si>
  <si>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</si>
  <si>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</si>
  <si>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</si>
  <si>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</si>
  <si>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</si>
  <si>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</si>
  <si>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</si>
  <si>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</si>
  <si>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</si>
  <si>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</si>
  <si>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</si>
  <si>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</si>
  <si>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</si>
  <si>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</si>
  <si>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</si>
  <si>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</si>
  <si>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</si>
  <si>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</si>
  <si>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</si>
  <si>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</si>
  <si>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</si>
  <si>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</si>
  <si>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</si>
  <si>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</si>
  <si>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</si>
  <si>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</si>
  <si>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</si>
  <si>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</si>
  <si>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</si>
  <si>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</si>
  <si>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</si>
  <si>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</si>
  <si>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</si>
  <si>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</si>
  <si>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</si>
  <si>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</si>
  <si>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</si>
  <si>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</si>
  <si>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</si>
  <si>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</si>
  <si>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</si>
  <si>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</si>
  <si>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</si>
  <si>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</si>
  <si>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</si>
  <si>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</si>
  <si>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</si>
  <si>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</si>
  <si>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</si>
  <si>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</si>
  <si>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</si>
  <si>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</si>
  <si>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</si>
  <si>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</si>
  <si>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</si>
  <si>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</si>
  <si>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</si>
  <si>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</si>
  <si>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</si>
  <si>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</si>
  <si>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</si>
  <si>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</si>
  <si>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</si>
  <si>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</si>
  <si>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</si>
  <si>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</si>
  <si>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</si>
  <si>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</si>
  <si>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</si>
  <si>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</si>
  <si>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</si>
  <si>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</si>
  <si>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</si>
  <si>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</si>
  <si>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</si>
  <si>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</si>
  <si>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</si>
  <si>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</si>
  <si>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</si>
  <si>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</si>
  <si>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</si>
  <si>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</si>
  <si>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</si>
  <si>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</si>
  <si>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</si>
  <si>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</si>
  <si>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</si>
  <si>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</si>
  <si>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</si>
  <si>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</si>
  <si>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</si>
  <si>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</si>
  <si>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</si>
  <si>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</si>
  <si>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</si>
  <si>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</si>
  <si>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</si>
  <si>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</si>
  <si>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</si>
  <si>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</si>
  <si>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</si>
  <si>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</si>
  <si>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</si>
  <si>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</si>
  <si>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</si>
  <si>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</si>
  <si>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</si>
  <si>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</si>
  <si>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</si>
  <si>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</si>
  <si>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</si>
  <si>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</si>
  <si>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</si>
  <si>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</si>
  <si>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</si>
  <si>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</si>
  <si>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</si>
  <si>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</si>
  <si>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</si>
  <si>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</si>
  <si>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</si>
  <si>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</si>
  <si>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</si>
  <si>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</si>
  <si>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</si>
  <si>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</si>
  <si>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</si>
  <si>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</si>
  <si>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</si>
  <si>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</si>
  <si>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</si>
  <si>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</si>
  <si>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</si>
  <si>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</si>
  <si>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</si>
  <si>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</si>
  <si>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</si>
  <si>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</si>
  <si>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</si>
  <si>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</si>
  <si>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</si>
  <si>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</si>
  <si>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</si>
  <si>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</si>
  <si>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</si>
  <si>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</si>
  <si>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</si>
  <si>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</si>
  <si>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</si>
  <si>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</si>
  <si>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</si>
  <si>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</si>
  <si>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</si>
  <si>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</si>
  <si>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</si>
  <si>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</si>
  <si>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</si>
  <si>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</si>
  <si>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</si>
  <si>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</si>
  <si>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</si>
  <si>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</si>
  <si>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</si>
  <si>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</si>
  <si>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</si>
  <si>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</si>
  <si>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</si>
  <si>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</si>
  <si>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</si>
  <si>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</si>
  <si>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</si>
  <si>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</si>
  <si>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</si>
  <si>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</si>
  <si>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</si>
  <si>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</si>
  <si>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</si>
  <si>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</si>
  <si>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</si>
  <si>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</si>
  <si>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</si>
  <si>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</si>
  <si>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</si>
  <si>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</si>
  <si>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</si>
  <si>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</si>
  <si>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</si>
  <si>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</si>
  <si>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</si>
  <si>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</si>
  <si>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</si>
  <si>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</si>
  <si>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</si>
  <si>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</si>
  <si>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</si>
  <si>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</si>
  <si>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</si>
  <si>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</si>
  <si>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</si>
  <si>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</si>
  <si>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</si>
  <si>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</si>
  <si>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</si>
  <si>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</si>
  <si>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</si>
  <si>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</si>
  <si>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</si>
  <si>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</si>
  <si>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</si>
  <si>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</si>
  <si>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</si>
  <si>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</si>
  <si>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</si>
  <si>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</si>
  <si>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</si>
  <si>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</si>
  <si>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</si>
  <si>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</si>
  <si>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</si>
  <si>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</si>
  <si>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</si>
  <si>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</si>
  <si>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</si>
  <si>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</si>
  <si>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</si>
  <si>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</si>
  <si>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</si>
  <si>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</si>
  <si>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</si>
  <si>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</si>
  <si>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</si>
  <si>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</si>
  <si>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</si>
  <si>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</si>
  <si>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</si>
  <si>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</si>
  <si>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</si>
  <si>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</si>
  <si>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</si>
  <si>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</si>
  <si>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</si>
  <si>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</si>
  <si>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</si>
  <si>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</si>
  <si>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</si>
  <si>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</si>
  <si>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</si>
  <si>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</si>
  <si>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</si>
  <si>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</si>
  <si>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</si>
  <si>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</si>
  <si>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</si>
  <si>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</si>
  <si>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</si>
  <si>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</si>
  <si>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</si>
  <si>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</si>
  <si>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</si>
  <si>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</si>
  <si>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</si>
  <si>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</si>
  <si>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</si>
  <si>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</si>
  <si>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</si>
  <si>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</si>
  <si>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</si>
  <si>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</si>
  <si>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</si>
  <si>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</si>
  <si>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</si>
  <si>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</si>
  <si>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</si>
  <si>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</si>
  <si>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</si>
  <si>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</si>
  <si>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</si>
  <si>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</si>
  <si>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</si>
  <si>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</si>
  <si>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</si>
  <si>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</si>
  <si>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</si>
  <si>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</si>
  <si>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</si>
  <si>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</si>
  <si>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</si>
  <si>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</si>
  <si>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</si>
  <si>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</si>
  <si>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</si>
  <si>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</si>
  <si>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</si>
  <si>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</si>
  <si>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</si>
  <si>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</si>
  <si>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</si>
  <si>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</si>
  <si>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</si>
  <si>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</si>
  <si>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</si>
  <si>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</si>
  <si>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</si>
  <si>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</si>
  <si>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</si>
  <si>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</si>
  <si>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</si>
  <si>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</si>
  <si>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</si>
  <si>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</si>
  <si>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</si>
  <si>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</si>
  <si>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</si>
  <si>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</si>
  <si>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</si>
  <si>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</si>
  <si>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</si>
  <si>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</si>
  <si>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</si>
  <si>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</si>
  <si>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</si>
  <si>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</si>
  <si>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</si>
  <si>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</si>
  <si>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</si>
  <si>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</si>
  <si>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</si>
  <si>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</si>
  <si>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</si>
  <si>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</si>
  <si>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</si>
  <si>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</si>
  <si>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</si>
  <si>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</si>
  <si>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</si>
  <si>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</si>
  <si>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</si>
  <si>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</si>
  <si>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</si>
  <si>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</si>
  <si>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</si>
  <si>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</si>
  <si>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</si>
  <si>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</si>
  <si>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</si>
  <si>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</si>
  <si>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</si>
  <si>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</si>
  <si>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</si>
  <si>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</si>
  <si>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</si>
  <si>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</si>
  <si>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</si>
  <si>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</si>
  <si>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</si>
  <si>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</si>
  <si>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</si>
  <si>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</si>
  <si>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</si>
  <si>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</si>
  <si>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</si>
  <si>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</si>
  <si>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</si>
  <si>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</si>
  <si>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</si>
  <si>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</si>
  <si>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</si>
  <si>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</si>
  <si>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</si>
  <si>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</si>
  <si>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</si>
  <si>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</si>
  <si>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</si>
  <si>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</si>
  <si>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</si>
  <si>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</si>
  <si>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</si>
  <si>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</si>
  <si>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</si>
  <si>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</si>
  <si>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</si>
  <si>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</si>
  <si>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</si>
  <si>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</si>
  <si>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</si>
  <si>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</si>
  <si>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</si>
  <si>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</si>
  <si>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</si>
  <si>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</si>
  <si>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</si>
  <si>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</si>
  <si>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</si>
  <si>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</si>
  <si>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</si>
  <si>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</si>
  <si>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</si>
  <si>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</si>
  <si>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</si>
  <si>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</si>
  <si>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</si>
  <si>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</si>
  <si>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</si>
  <si>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</si>
  <si>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</si>
  <si>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</si>
  <si>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</si>
  <si>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</si>
  <si>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</si>
  <si>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</si>
  <si>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</si>
  <si>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</si>
  <si>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</si>
  <si>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</si>
  <si>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</si>
  <si>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</si>
  <si>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</si>
  <si>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</si>
  <si>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</si>
  <si>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</si>
  <si>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</si>
  <si>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</si>
  <si>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</si>
  <si>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</si>
  <si>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</si>
  <si>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</si>
  <si>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</si>
  <si>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</si>
  <si>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</si>
  <si>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</si>
  <si>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</si>
  <si>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</si>
  <si>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</si>
  <si>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</si>
  <si>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</si>
  <si>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</si>
  <si>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</si>
  <si>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</si>
  <si>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</si>
  <si>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</si>
  <si>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</si>
  <si>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</si>
  <si>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</si>
  <si>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</si>
  <si>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</si>
  <si>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</si>
  <si>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</si>
  <si>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</si>
  <si>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</si>
  <si>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</si>
  <si>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</si>
  <si>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</si>
  <si>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</si>
  <si>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</si>
  <si>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</si>
  <si>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</si>
  <si>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</si>
  <si>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</si>
  <si>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</si>
  <si>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</si>
  <si>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</si>
  <si>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</si>
  <si>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</si>
  <si>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</si>
  <si>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</si>
  <si>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</si>
  <si>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</si>
  <si>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</si>
  <si>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</si>
  <si>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</si>
  <si>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</si>
  <si>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</si>
  <si>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</si>
  <si>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</si>
  <si>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</si>
  <si>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</si>
  <si>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</si>
  <si>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</si>
  <si>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</si>
  <si>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</si>
  <si>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</si>
  <si>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</si>
  <si>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</si>
  <si>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</si>
  <si>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</si>
  <si>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</si>
  <si>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</si>
  <si>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</si>
  <si>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</si>
  <si>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</si>
  <si>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</si>
  <si>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</si>
  <si>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</si>
  <si>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</si>
  <si>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</si>
  <si>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</si>
  <si>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</si>
  <si>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</si>
  <si>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</si>
  <si>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</si>
  <si>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</si>
  <si>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</si>
  <si>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</si>
  <si>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</si>
  <si>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</si>
  <si>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</si>
  <si>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</si>
  <si>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</si>
  <si>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</si>
  <si>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</si>
  <si>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</si>
  <si>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</si>
  <si>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</si>
  <si>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</si>
  <si>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</si>
  <si>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</si>
  <si>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</si>
  <si>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</si>
  <si>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</si>
  <si>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</si>
  <si>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</si>
  <si>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</si>
  <si>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</si>
  <si>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</si>
  <si>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</si>
  <si>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</si>
  <si>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</si>
  <si>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</si>
  <si>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</si>
  <si>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</si>
  <si>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</si>
  <si>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</si>
  <si>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</si>
  <si>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</si>
  <si>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</si>
  <si>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</si>
  <si>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</si>
  <si>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</si>
  <si>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</si>
  <si>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</si>
  <si>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</si>
  <si>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</si>
  <si>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</si>
  <si>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</si>
  <si>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</si>
  <si>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</si>
  <si>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</si>
  <si>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</si>
  <si>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</si>
  <si>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</si>
  <si>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</si>
  <si>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</si>
  <si>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</si>
  <si>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</si>
  <si>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</si>
  <si>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</si>
  <si>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</si>
  <si>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</si>
  <si>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</si>
  <si>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</si>
  <si>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</si>
  <si>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</si>
  <si>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</si>
  <si>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</si>
  <si>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</si>
  <si>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</si>
  <si>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</si>
  <si>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</si>
  <si>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</si>
  <si>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</si>
  <si>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</si>
  <si>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</si>
  <si>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</si>
  <si>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</si>
  <si>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</si>
  <si>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</si>
  <si>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</si>
  <si>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</si>
  <si>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</si>
  <si>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</si>
  <si>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</si>
  <si>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</si>
  <si>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</si>
  <si>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</si>
  <si>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</si>
  <si>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</si>
  <si>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</si>
  <si>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</si>
  <si>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</si>
  <si>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</si>
  <si>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</si>
  <si>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</si>
  <si>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</si>
  <si>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</si>
  <si>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</si>
  <si>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</si>
  <si>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</si>
  <si>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</si>
  <si>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</si>
  <si>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</si>
  <si>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</si>
  <si>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</si>
  <si>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</si>
  <si>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</si>
  <si>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</si>
  <si>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</si>
  <si>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</si>
  <si>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</si>
  <si>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</si>
  <si>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</si>
  <si>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</si>
  <si>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</si>
  <si>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</si>
  <si>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</si>
  <si>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</si>
  <si>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</si>
  <si>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</si>
  <si>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</si>
  <si>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</si>
  <si>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</si>
  <si>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</si>
  <si>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</si>
  <si>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</si>
  <si>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</si>
  <si>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</si>
  <si>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</si>
  <si>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</si>
  <si>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</si>
  <si>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</si>
  <si>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</si>
  <si>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</si>
  <si>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</si>
  <si>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</si>
  <si>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</si>
  <si>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</si>
  <si>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</si>
  <si>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</si>
  <si>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</si>
  <si>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</si>
  <si>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</si>
  <si>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</si>
  <si>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</si>
  <si>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</si>
  <si>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</si>
  <si>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</si>
  <si>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</si>
  <si>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</si>
  <si>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</si>
  <si>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</si>
  <si>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</si>
  <si>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</si>
  <si>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</si>
  <si>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</si>
  <si>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</si>
  <si>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</si>
  <si>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</si>
  <si>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</si>
  <si>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</si>
  <si>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</si>
  <si>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</si>
  <si>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</si>
  <si>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</si>
  <si>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</si>
  <si>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</si>
  <si>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</si>
  <si>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</si>
  <si>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</si>
  <si>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</si>
  <si>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</si>
  <si>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</si>
  <si>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</si>
  <si>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</si>
  <si>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</si>
  <si>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</si>
  <si>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</si>
  <si>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</si>
  <si>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</si>
  <si>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</si>
  <si>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</si>
  <si>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</si>
  <si>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</si>
  <si>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</si>
  <si>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</si>
  <si>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</si>
  <si>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</si>
  <si>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</si>
  <si>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</si>
  <si>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</si>
  <si>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</si>
  <si>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</si>
  <si>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</si>
  <si>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</si>
  <si>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</si>
  <si>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</si>
  <si>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</si>
  <si>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</si>
  <si>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</si>
  <si>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</si>
  <si>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</si>
  <si>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</si>
  <si>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</si>
  <si>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</si>
  <si>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</si>
  <si>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</si>
  <si>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</si>
  <si>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</si>
  <si>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</si>
  <si>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</si>
  <si>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</si>
  <si>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</si>
  <si>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</si>
  <si>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</si>
  <si>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</si>
  <si>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</si>
  <si>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</si>
  <si>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</si>
  <si>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</si>
  <si>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</si>
  <si>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</si>
  <si>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</si>
  <si>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</si>
  <si>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</si>
  <si>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</si>
  <si>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</si>
  <si>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</si>
  <si>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</si>
  <si>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</si>
  <si>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</si>
  <si>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</si>
  <si>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</si>
  <si>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</si>
  <si>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</si>
  <si>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</si>
  <si>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</si>
  <si>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</si>
  <si>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</si>
  <si>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</si>
  <si>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</si>
  <si>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</si>
  <si>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</si>
  <si>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</si>
  <si>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</si>
  <si>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</si>
  <si>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</si>
  <si>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</si>
  <si>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</si>
  <si>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</si>
  <si>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</si>
  <si>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</si>
  <si>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</si>
  <si>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</si>
  <si>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</si>
  <si>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</si>
  <si>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</si>
  <si>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</si>
  <si>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</si>
  <si>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</si>
  <si>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</si>
  <si>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</si>
  <si>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</si>
  <si>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</si>
  <si>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</si>
  <si>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</si>
  <si>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</si>
  <si>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</si>
  <si>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</si>
  <si>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</si>
  <si>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</si>
  <si>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</si>
  <si>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</si>
  <si>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</si>
  <si>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</si>
  <si>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</si>
  <si>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</si>
  <si>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</si>
  <si>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</si>
  <si>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</si>
  <si>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</si>
  <si>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</si>
  <si>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</si>
  <si>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</si>
  <si>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</si>
  <si>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</si>
  <si>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</si>
  <si>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</si>
  <si>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</si>
  <si>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</si>
  <si>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</si>
  <si>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</si>
  <si>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</si>
  <si>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</si>
  <si>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</si>
  <si>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</si>
  <si>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</si>
  <si>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</si>
  <si>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</si>
  <si>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</si>
  <si>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</si>
  <si>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</si>
  <si>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</si>
  <si>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</si>
  <si>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</si>
  <si>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</si>
  <si>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</si>
  <si>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</si>
  <si>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</si>
  <si>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</si>
  <si>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</si>
  <si>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</si>
  <si>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</si>
  <si>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</si>
  <si>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</si>
  <si>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</si>
  <si>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</si>
  <si>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</si>
  <si>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</si>
  <si>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</si>
  <si>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</si>
  <si>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</si>
  <si>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</si>
  <si>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</si>
  <si>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</si>
  <si>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</si>
  <si>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</si>
  <si>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</si>
  <si>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</si>
  <si>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</si>
  <si>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</si>
  <si>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</si>
  <si>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</si>
  <si>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</si>
  <si>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</si>
  <si>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</si>
  <si>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</si>
  <si>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</si>
  <si>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</si>
  <si>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</si>
  <si>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</si>
  <si>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</si>
  <si>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</si>
  <si>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</si>
  <si>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</si>
  <si>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</si>
  <si>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</si>
  <si>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</si>
  <si>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</si>
  <si>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</si>
  <si>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</si>
  <si>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</si>
  <si>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</si>
  <si>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</si>
  <si>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</si>
  <si>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</si>
  <si>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</si>
  <si>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</si>
  <si>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</si>
  <si>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</si>
  <si>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</si>
  <si>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</si>
  <si>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</si>
  <si>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</si>
  <si>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</si>
  <si>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</si>
  <si>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</si>
  <si>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</si>
  <si>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</si>
  <si>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</si>
  <si>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</si>
  <si>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</si>
  <si>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</si>
  <si>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</si>
  <si>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</si>
  <si>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</si>
  <si>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</si>
  <si>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</si>
  <si>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</si>
  <si>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</si>
  <si>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</si>
  <si>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</si>
  <si>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</si>
  <si>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</si>
  <si>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</si>
  <si>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</si>
  <si>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</si>
  <si>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</si>
  <si>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</si>
  <si>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</si>
  <si>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</si>
  <si>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</si>
  <si>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</si>
  <si>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</si>
  <si>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</si>
  <si>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</si>
  <si>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</si>
  <si>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</si>
  <si>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</si>
  <si>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</si>
  <si>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</si>
  <si>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</si>
  <si>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</si>
  <si>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</si>
  <si>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</si>
  <si>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</si>
  <si>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</si>
  <si>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</si>
  <si>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</si>
  <si>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</si>
  <si>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</si>
  <si>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</si>
  <si>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</si>
  <si>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</si>
  <si>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</si>
  <si>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</si>
  <si>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</si>
  <si>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</si>
  <si>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</si>
  <si>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</si>
  <si>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</si>
  <si>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</si>
  <si>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</si>
  <si>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</si>
  <si>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</si>
  <si>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</si>
  <si>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</si>
  <si>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</si>
  <si>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</si>
  <si>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</si>
  <si>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</si>
  <si>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</si>
  <si>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</si>
  <si>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</si>
  <si>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</si>
  <si>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</si>
  <si>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</si>
  <si>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</si>
  <si>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</si>
  <si>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</si>
  <si>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</si>
  <si>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</si>
  <si>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</si>
  <si>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</si>
  <si>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</si>
  <si>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</si>
  <si>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</si>
  <si>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</si>
  <si>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</si>
  <si>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</si>
  <si>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</si>
  <si>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</si>
  <si>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</si>
  <si>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</si>
  <si>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</si>
  <si>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</si>
  <si>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</si>
  <si>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</si>
  <si>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</si>
  <si>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</si>
  <si>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</si>
  <si>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</si>
  <si>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</si>
  <si>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</si>
  <si>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</si>
  <si>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</si>
  <si>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</si>
  <si>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</si>
  <si>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</si>
  <si>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</si>
  <si>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</si>
  <si>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</si>
  <si>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</si>
  <si>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</si>
  <si>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</si>
  <si>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</si>
  <si>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</si>
  <si>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</si>
  <si>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</si>
  <si>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</si>
  <si>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</si>
  <si>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</si>
  <si>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</si>
  <si>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</si>
  <si>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</si>
  <si>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</si>
  <si>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</si>
  <si>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</si>
  <si>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</si>
  <si>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</si>
  <si>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</si>
  <si>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</si>
  <si>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</si>
  <si>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</si>
  <si>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</si>
  <si>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</si>
  <si>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</si>
  <si>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</si>
  <si>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</si>
  <si>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</si>
  <si>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</si>
  <si>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</si>
  <si>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</si>
  <si>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</si>
  <si>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</si>
  <si>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</si>
  <si>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</si>
  <si>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</si>
  <si>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</si>
  <si>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</si>
  <si>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</si>
  <si>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</si>
  <si>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</si>
  <si>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</si>
  <si>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</si>
  <si>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</si>
  <si>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</si>
  <si>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</si>
  <si>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</si>
  <si>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</si>
  <si>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</si>
  <si>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</si>
  <si>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</si>
  <si>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</si>
  <si>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</si>
  <si>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</si>
  <si>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</si>
  <si>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</si>
  <si>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</si>
  <si>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</si>
  <si>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</si>
  <si>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</si>
  <si>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</si>
  <si>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</si>
  <si>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</si>
  <si>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</si>
  <si>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</si>
  <si>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</si>
  <si>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</si>
  <si>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</si>
  <si>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</si>
  <si>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</si>
  <si>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</si>
  <si>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</si>
  <si>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</si>
  <si>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</si>
  <si>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</si>
  <si>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</si>
  <si>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</si>
  <si>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</si>
  <si>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</si>
  <si>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</si>
  <si>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</si>
  <si>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</si>
  <si>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</si>
  <si>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</si>
  <si>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</si>
  <si>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</si>
  <si>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</si>
  <si>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</si>
  <si>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</si>
  <si>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</si>
  <si>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</si>
  <si>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</si>
  <si>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</si>
  <si>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</si>
  <si>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</si>
  <si>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</si>
  <si>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</si>
  <si>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</si>
  <si>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</si>
  <si>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</si>
  <si>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</si>
  <si>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</si>
  <si>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</si>
  <si>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</si>
  <si>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</si>
  <si>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</si>
  <si>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</si>
  <si>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</si>
  <si>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</si>
  <si>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</si>
  <si>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</si>
  <si>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</si>
  <si>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</si>
  <si>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</si>
  <si>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</si>
  <si>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</si>
  <si>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</si>
  <si>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</si>
  <si>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</si>
  <si>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</si>
  <si>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</si>
  <si>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</si>
  <si>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</si>
  <si>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</si>
  <si>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</si>
  <si>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</si>
  <si>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</si>
  <si>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</si>
  <si>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</si>
  <si>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</si>
  <si>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</si>
  <si>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</si>
  <si>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</si>
  <si>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</si>
  <si>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</si>
  <si>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</si>
  <si>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</si>
  <si>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</si>
  <si>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</si>
  <si>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</si>
  <si>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</si>
  <si>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</si>
  <si>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</si>
  <si>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</si>
  <si>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</si>
  <si>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</si>
  <si>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</si>
  <si>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</si>
  <si>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</si>
  <si>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</si>
  <si>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</si>
  <si>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</si>
  <si>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</si>
  <si>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</si>
  <si>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</si>
  <si>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</si>
  <si>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</si>
  <si>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</si>
  <si>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</si>
  <si>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</si>
  <si>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</si>
  <si>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</si>
  <si>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</si>
  <si>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</si>
  <si>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</si>
  <si>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</si>
  <si>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</si>
  <si>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</si>
  <si>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</si>
  <si>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</si>
  <si>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</si>
  <si>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</si>
  <si>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</si>
  <si>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</si>
  <si>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</si>
  <si>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</si>
  <si>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</si>
  <si>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</si>
  <si>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</si>
  <si>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</si>
  <si>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</si>
  <si>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</si>
  <si>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</si>
  <si>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</si>
  <si>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</si>
  <si>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</si>
  <si>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</si>
  <si>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</si>
  <si>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</si>
  <si>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</si>
  <si>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</si>
  <si>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</si>
  <si>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</si>
  <si>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</si>
  <si>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</si>
  <si>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</si>
  <si>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</si>
  <si>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</si>
  <si>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</si>
  <si>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</si>
  <si>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</si>
  <si>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</si>
  <si>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</si>
  <si>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</si>
  <si>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</si>
  <si>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</si>
  <si>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</si>
  <si>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</si>
  <si>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</si>
  <si>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</si>
  <si>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</si>
  <si>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</si>
  <si>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</si>
  <si>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</si>
  <si>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</si>
  <si>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</si>
  <si>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</si>
  <si>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</si>
  <si>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</si>
  <si>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</si>
  <si>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</si>
  <si>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</si>
  <si>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</si>
  <si>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</si>
  <si>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</si>
  <si>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</si>
  <si>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</si>
  <si>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</si>
  <si>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</si>
  <si>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</si>
  <si>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</si>
  <si>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</si>
  <si>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</si>
  <si>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</si>
  <si>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</si>
  <si>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</si>
  <si>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</si>
  <si>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</si>
  <si>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</si>
  <si>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</si>
  <si>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</si>
  <si>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</si>
  <si>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</si>
  <si>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</si>
  <si>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</si>
  <si>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</si>
  <si>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</si>
  <si>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</si>
  <si>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</si>
  <si>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</si>
  <si>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</si>
  <si>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</si>
  <si>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</si>
  <si>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</si>
  <si>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</si>
  <si>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</si>
  <si>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</si>
  <si>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</si>
  <si>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</si>
  <si>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</si>
  <si>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</si>
  <si>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</si>
  <si>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</si>
  <si>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</si>
  <si>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</si>
  <si>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</si>
  <si>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</si>
  <si>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</si>
  <si>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</si>
  <si>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</si>
  <si>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</si>
  <si>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</si>
  <si>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</si>
  <si>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</si>
  <si>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</si>
  <si>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</si>
  <si>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</si>
  <si>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</si>
  <si>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</si>
  <si>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</si>
  <si>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</si>
  <si>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</si>
  <si>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</si>
  <si>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</si>
  <si>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</si>
  <si>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</si>
  <si>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</si>
  <si>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</si>
  <si>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</si>
  <si>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</si>
  <si>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</si>
  <si>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</si>
  <si>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</si>
  <si>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</si>
  <si>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</si>
  <si>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</si>
  <si>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</si>
  <si>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</si>
  <si>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</si>
  <si>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</si>
  <si>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</si>
  <si>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</si>
  <si>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</si>
  <si>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</si>
  <si>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</si>
  <si>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</si>
  <si>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</si>
  <si>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</si>
  <si>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</si>
  <si>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</si>
  <si>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</si>
  <si>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</si>
  <si>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</si>
  <si>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</si>
  <si>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</si>
  <si>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</si>
  <si>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</si>
  <si>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</si>
  <si>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</si>
  <si>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</si>
  <si>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</si>
  <si>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</si>
  <si>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</si>
  <si>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</si>
  <si>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</si>
  <si>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</si>
  <si>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</si>
  <si>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</si>
  <si>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</si>
  <si>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</si>
  <si>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</si>
  <si>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</si>
  <si>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</si>
  <si>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</si>
  <si>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</si>
  <si>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</si>
  <si>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</si>
  <si>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</si>
  <si>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</si>
  <si>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</si>
  <si>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</si>
  <si>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</si>
  <si>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</si>
  <si>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</si>
  <si>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</si>
  <si>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</si>
  <si>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</si>
  <si>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</si>
  <si>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</si>
  <si>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</si>
  <si>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</si>
  <si>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</si>
  <si>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</si>
  <si>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</si>
  <si>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</si>
  <si>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</si>
  <si>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</si>
  <si>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</si>
  <si>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</si>
  <si>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</si>
  <si>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</si>
  <si>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</si>
  <si>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</si>
  <si>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</si>
  <si>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</si>
  <si>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</si>
  <si>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</si>
  <si>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</si>
  <si>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</si>
  <si>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</si>
  <si>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</si>
  <si>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</si>
  <si>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</si>
  <si>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</si>
  <si>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</si>
  <si>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</si>
  <si>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</si>
  <si>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</si>
  <si>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</si>
  <si>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</si>
  <si>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</si>
  <si>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</si>
  <si>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</si>
  <si>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</si>
  <si>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</si>
  <si>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</si>
  <si>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</si>
  <si>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</si>
  <si>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</si>
  <si>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</si>
  <si>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</si>
  <si>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</si>
  <si>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</si>
  <si>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</si>
  <si>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</si>
  <si>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</si>
  <si>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</si>
  <si>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</si>
  <si>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</si>
  <si>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</si>
  <si>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</si>
  <si>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</si>
  <si>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</si>
  <si>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</si>
  <si>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</si>
  <si>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</si>
  <si>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</si>
  <si>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</si>
  <si>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</si>
  <si>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</si>
  <si>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</si>
  <si>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</si>
  <si>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</si>
  <si>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</si>
  <si>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</si>
  <si>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</si>
  <si>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</si>
  <si>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</si>
  <si>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</si>
  <si>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</si>
  <si>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</si>
  <si>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</si>
  <si>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</si>
  <si>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</si>
  <si>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</si>
  <si>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</si>
  <si>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</si>
  <si>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</si>
  <si>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</si>
  <si>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</si>
  <si>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</si>
  <si>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</si>
  <si>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</si>
  <si>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</si>
  <si>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</si>
  <si>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</si>
  <si>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</si>
  <si>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</si>
  <si>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</si>
  <si>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</si>
  <si>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</si>
  <si>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</si>
  <si>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</si>
  <si>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</si>
  <si>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</si>
  <si>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</si>
  <si>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</si>
  <si>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</si>
  <si>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</si>
  <si>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</si>
  <si>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</si>
  <si>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</si>
  <si>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</si>
  <si>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</si>
  <si>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</si>
  <si>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</si>
  <si>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</si>
  <si>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</si>
  <si>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</si>
  <si>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</si>
  <si>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</si>
  <si>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</si>
  <si>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</si>
  <si>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</si>
  <si>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</si>
  <si>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</si>
  <si>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</si>
  <si>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</si>
  <si>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</si>
  <si>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</si>
  <si>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</si>
  <si>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</si>
  <si>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</si>
  <si>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</si>
  <si>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</si>
  <si>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</si>
  <si>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</si>
  <si>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</si>
  <si>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</si>
  <si>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</si>
  <si>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</si>
  <si>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</si>
  <si>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</si>
  <si>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</si>
  <si>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</si>
  <si>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</si>
  <si>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</si>
  <si>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</si>
  <si>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</si>
  <si>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</si>
  <si>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</si>
  <si>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</si>
  <si>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</si>
  <si>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</si>
  <si>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</si>
  <si>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</si>
  <si>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</si>
  <si>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</si>
  <si>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</si>
  <si>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</si>
  <si>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</si>
  <si>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</si>
  <si>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</si>
  <si>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</si>
  <si>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</si>
  <si>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</si>
  <si>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</si>
  <si>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</si>
  <si>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</si>
  <si>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</si>
  <si>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</si>
  <si>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</si>
  <si>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</si>
  <si>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</si>
  <si>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</si>
  <si>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</si>
  <si>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</si>
  <si>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</si>
  <si>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</si>
  <si>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</si>
  <si>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</si>
  <si>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</si>
  <si>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</si>
  <si>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</si>
  <si>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</si>
  <si>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</si>
  <si>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</si>
  <si>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</si>
  <si>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</si>
  <si>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</si>
  <si>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</si>
  <si>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</si>
  <si>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</si>
  <si>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</si>
  <si>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</si>
  <si>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</si>
  <si>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</si>
  <si>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</si>
  <si>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</si>
  <si>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</si>
  <si>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</si>
  <si>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</si>
  <si>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</si>
  <si>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</si>
  <si>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</si>
  <si>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</si>
  <si>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</si>
  <si>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</si>
  <si>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</si>
  <si>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</si>
  <si>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</si>
  <si>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</si>
  <si>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</si>
  <si>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</si>
  <si>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</si>
  <si>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</si>
  <si>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</si>
  <si>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</si>
  <si>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</si>
  <si>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</si>
  <si>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</si>
  <si>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</si>
  <si>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</si>
  <si>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</si>
  <si>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</si>
  <si>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</si>
  <si>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</si>
  <si>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</si>
  <si>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</si>
  <si>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</si>
  <si>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</si>
  <si>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</si>
  <si>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</si>
  <si>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</si>
  <si>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</si>
  <si>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</si>
  <si>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</si>
  <si>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</si>
  <si>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</si>
  <si>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</si>
  <si>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</si>
  <si>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</si>
  <si>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</si>
  <si>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</si>
  <si>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</si>
  <si>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</si>
  <si>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</si>
  <si>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</si>
  <si>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</si>
  <si>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</si>
  <si>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</si>
  <si>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</si>
  <si>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</si>
  <si>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</si>
  <si>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</si>
  <si>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</si>
  <si>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</si>
  <si>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</si>
  <si>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</si>
  <si>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</si>
  <si>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</si>
  <si>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</si>
  <si>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</si>
  <si>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</si>
  <si>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</si>
  <si>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</si>
  <si>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</si>
  <si>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</si>
  <si>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</si>
  <si>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</si>
  <si>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</si>
  <si>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</si>
  <si>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</si>
  <si>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</si>
  <si>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</si>
  <si>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</si>
  <si>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</si>
  <si>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</si>
  <si>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</si>
  <si>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</si>
  <si>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</si>
  <si>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</si>
  <si>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</si>
  <si>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</si>
  <si>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</si>
  <si>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</si>
  <si>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</si>
  <si>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</si>
  <si>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</si>
  <si>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</si>
  <si>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</si>
  <si>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</si>
  <si>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</si>
  <si>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</si>
  <si>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</si>
  <si>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</si>
  <si>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</si>
  <si>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</si>
  <si>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</si>
  <si>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</si>
  <si>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</si>
  <si>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</si>
  <si>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</si>
  <si>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</si>
  <si>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</si>
  <si>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</si>
  <si>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</si>
  <si>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</si>
  <si>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</si>
  <si>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</si>
  <si>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</si>
  <si>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</si>
  <si>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</si>
  <si>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</si>
  <si>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</si>
  <si>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</si>
  <si>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</si>
  <si>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</si>
  <si>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</si>
  <si>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</si>
  <si>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</si>
  <si>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</si>
  <si>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</si>
  <si>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</si>
  <si>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</si>
  <si>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</si>
  <si>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</si>
  <si>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</si>
  <si>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</si>
  <si>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</si>
  <si>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</si>
  <si>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</si>
  <si>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</si>
  <si>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</si>
  <si>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</si>
  <si>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</si>
  <si>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</si>
  <si>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</si>
  <si>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</si>
  <si>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</si>
  <si>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</si>
  <si>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</si>
  <si>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</si>
  <si>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</si>
  <si>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</si>
  <si>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</si>
  <si>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</si>
  <si>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</si>
  <si>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</si>
  <si>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</si>
  <si>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</si>
  <si>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</si>
  <si>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</si>
  <si>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</si>
  <si>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</si>
  <si>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</si>
  <si>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</si>
  <si>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</si>
  <si>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</si>
  <si>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</si>
  <si>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</si>
  <si>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</si>
  <si>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</si>
  <si>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</si>
  <si>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</si>
  <si>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</si>
  <si>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</si>
  <si>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</si>
  <si>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</si>
  <si>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</si>
  <si>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</si>
  <si>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</si>
  <si>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</si>
  <si>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</si>
  <si>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</si>
  <si>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</si>
  <si>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</si>
  <si>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</si>
  <si>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</si>
  <si>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</si>
  <si>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</si>
  <si>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</si>
  <si>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</si>
  <si>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</si>
  <si>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</si>
  <si>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</si>
  <si>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</si>
  <si>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</si>
  <si>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</si>
  <si>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</si>
  <si>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</si>
  <si>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</si>
  <si>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</si>
  <si>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</si>
  <si>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</si>
  <si>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</si>
  <si>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</si>
  <si>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</si>
  <si>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</si>
  <si>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</si>
  <si>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</si>
  <si>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</si>
  <si>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</si>
  <si>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</si>
  <si>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</si>
  <si>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</si>
  <si>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</si>
  <si>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</si>
  <si>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</si>
  <si>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</si>
  <si>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</si>
  <si>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</si>
  <si>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</si>
  <si>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</si>
  <si>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</si>
  <si>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</si>
  <si>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</si>
  <si>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</si>
  <si>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</si>
  <si>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</si>
  <si>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</si>
  <si>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</si>
  <si>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</si>
  <si>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</si>
  <si>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</si>
  <si>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</si>
  <si>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</si>
  <si>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</si>
  <si>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</si>
  <si>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</si>
  <si>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</si>
  <si>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</si>
  <si>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</si>
  <si>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</si>
  <si>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</si>
  <si>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</si>
  <si>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</si>
  <si>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</si>
  <si>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</si>
  <si>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</si>
  <si>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</si>
  <si>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</si>
  <si>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</si>
  <si>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</si>
  <si>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</si>
  <si>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</si>
  <si>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</si>
  <si>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</si>
  <si>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</si>
  <si>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</si>
  <si>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</si>
  <si>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</si>
  <si>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</si>
  <si>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</si>
  <si>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</si>
  <si>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</si>
  <si>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</si>
  <si>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</si>
  <si>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</si>
  <si>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</si>
  <si>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</si>
  <si>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</si>
  <si>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</si>
  <si>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</si>
  <si>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</si>
  <si>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</si>
  <si>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</si>
  <si>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</si>
  <si>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</si>
  <si>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</si>
  <si>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</si>
  <si>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</si>
  <si>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</si>
  <si>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</si>
  <si>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</si>
  <si>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</si>
  <si>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</si>
  <si>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</si>
  <si>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</si>
  <si>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</si>
  <si>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</si>
  <si>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</si>
  <si>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</si>
  <si>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</si>
  <si>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</si>
  <si>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</si>
  <si>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</si>
  <si>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</si>
  <si>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</si>
  <si>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</si>
  <si>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</si>
  <si>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</si>
  <si>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</si>
  <si>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</si>
  <si>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</si>
  <si>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</si>
  <si>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</si>
  <si>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</si>
  <si>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</si>
  <si>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</si>
  <si>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</si>
  <si>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</si>
  <si>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</si>
  <si>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</si>
  <si>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</si>
  <si>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</si>
  <si>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</si>
  <si>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</si>
  <si>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</si>
  <si>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</si>
  <si>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</si>
  <si>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</si>
  <si>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</si>
  <si>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</si>
  <si>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</si>
  <si>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</si>
  <si>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</si>
  <si>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</si>
  <si>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</si>
  <si>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</si>
  <si>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</si>
  <si>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</si>
  <si>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</si>
  <si>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</si>
  <si>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</si>
  <si>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</si>
  <si>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</si>
  <si>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</si>
  <si>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</si>
  <si>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</si>
  <si>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</si>
  <si>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</si>
  <si>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</si>
  <si>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</si>
  <si>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</si>
  <si>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</si>
  <si>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</si>
  <si>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</si>
  <si>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</si>
  <si>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</si>
  <si>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</si>
  <si>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</si>
  <si>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</si>
  <si>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</si>
  <si>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</si>
  <si>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</si>
  <si>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</si>
  <si>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</si>
  <si>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</si>
  <si>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</si>
  <si>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</si>
  <si>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</si>
  <si>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</si>
  <si>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</si>
  <si>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</si>
  <si>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</si>
  <si>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</si>
  <si>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</si>
  <si>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</si>
  <si>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</si>
  <si>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</si>
  <si>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</si>
  <si>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</si>
  <si>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</si>
  <si>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</si>
  <si>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</si>
  <si>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</si>
  <si>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</si>
  <si>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</si>
  <si>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</si>
  <si>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</si>
  <si>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</si>
  <si>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</si>
  <si>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</si>
  <si>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</si>
  <si>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</si>
  <si>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</si>
  <si>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</si>
  <si>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</si>
  <si>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</si>
  <si>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</si>
  <si>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</si>
  <si>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</si>
  <si>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</si>
  <si>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</si>
  <si>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</si>
  <si>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</si>
  <si>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</si>
  <si>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</si>
  <si>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</si>
  <si>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</si>
  <si>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</si>
  <si>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</si>
  <si>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</si>
  <si>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</si>
  <si>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</si>
  <si>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</si>
  <si>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</si>
  <si>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</si>
  <si>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</si>
  <si>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</si>
  <si>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</si>
  <si>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</si>
  <si>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</si>
  <si>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</si>
  <si>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</si>
  <si>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</si>
  <si>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</si>
  <si>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</si>
  <si>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</si>
  <si>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</si>
  <si>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</si>
  <si>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</si>
  <si>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</si>
  <si>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</si>
  <si>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</si>
  <si>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</si>
  <si>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</si>
  <si>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</si>
  <si>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</si>
  <si>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</si>
  <si>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</si>
  <si>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</si>
  <si>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</si>
  <si>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</si>
  <si>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</si>
  <si>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</si>
  <si>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</si>
  <si>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</si>
  <si>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</si>
  <si>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</si>
  <si>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</si>
  <si>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</si>
  <si>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</si>
  <si>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</si>
  <si>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</si>
  <si>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</si>
  <si>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</si>
  <si>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</si>
  <si>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</si>
  <si>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</si>
  <si>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</si>
  <si>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</si>
  <si>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</si>
  <si>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</si>
  <si>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</si>
  <si>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</si>
  <si>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</si>
  <si>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</si>
  <si>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</si>
  <si>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</si>
  <si>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</si>
  <si>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</si>
  <si>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</si>
  <si>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</si>
  <si>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</si>
  <si>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</si>
  <si>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</si>
  <si>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</si>
  <si>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</si>
  <si>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</si>
  <si>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</si>
  <si>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</si>
  <si>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</si>
  <si>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</si>
  <si>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</si>
  <si>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</si>
  <si>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</si>
  <si>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</si>
  <si>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</si>
  <si>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</si>
  <si>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</si>
  <si>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</si>
  <si>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</si>
  <si>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</si>
  <si>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</si>
  <si>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</si>
  <si>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</si>
  <si>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</si>
  <si>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</si>
  <si>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</si>
  <si>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</si>
  <si>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</si>
  <si>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</si>
  <si>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</si>
  <si>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</si>
  <si>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</si>
  <si>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</si>
  <si>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</si>
  <si>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</si>
  <si>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</si>
  <si>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</si>
  <si>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</si>
  <si>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</si>
  <si>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</si>
  <si>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</si>
  <si>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</si>
  <si>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</si>
  <si>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</si>
  <si>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</si>
  <si>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</si>
  <si>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</si>
  <si>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</si>
  <si>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</si>
  <si>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</si>
  <si>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</si>
  <si>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</si>
  <si>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</si>
  <si>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</si>
  <si>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</si>
  <si>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</si>
  <si>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</si>
  <si>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</si>
  <si>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</si>
  <si>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</si>
  <si>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</si>
  <si>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</si>
  <si>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</si>
  <si>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</si>
  <si>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</si>
  <si>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</si>
  <si>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</si>
  <si>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</si>
  <si>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</si>
  <si>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</si>
  <si>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</si>
  <si>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</si>
  <si>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</si>
  <si>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</si>
  <si>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</si>
  <si>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</si>
  <si>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</si>
  <si>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</si>
  <si>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</si>
  <si>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</si>
  <si>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</si>
  <si>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</si>
  <si>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</si>
  <si>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</si>
  <si>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</si>
  <si>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</si>
  <si>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</si>
  <si>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</si>
  <si>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</si>
  <si>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</si>
  <si>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</si>
  <si>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</si>
  <si>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</si>
  <si>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</si>
  <si>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</si>
  <si>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</si>
  <si>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</si>
  <si>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</si>
  <si>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</si>
  <si>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</si>
  <si>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</si>
  <si>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</si>
  <si>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</si>
  <si>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</si>
  <si>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</si>
  <si>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</si>
  <si>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</si>
  <si>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</si>
  <si>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</si>
  <si>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</si>
  <si>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</si>
  <si>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</si>
  <si>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</si>
  <si>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</si>
  <si>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</si>
  <si>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</si>
  <si>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</si>
  <si>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</si>
  <si>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</si>
  <si>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</si>
  <si>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</si>
  <si>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</si>
  <si>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</si>
  <si>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</si>
  <si>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</si>
  <si>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</si>
  <si>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</si>
  <si>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</si>
  <si>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</si>
  <si>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</si>
  <si>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</si>
  <si>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</si>
  <si>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</si>
  <si>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</si>
  <si>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</si>
  <si>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</si>
  <si>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</si>
  <si>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</si>
  <si>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</si>
  <si>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</si>
  <si>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</si>
  <si>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</si>
  <si>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</si>
  <si>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</si>
  <si>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</si>
  <si>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</si>
  <si>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</si>
  <si>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</si>
  <si>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</si>
  <si>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</si>
  <si>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</si>
  <si>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</si>
  <si>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</si>
  <si>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</si>
  <si>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</si>
  <si>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</si>
  <si>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</si>
  <si>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</si>
  <si>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</si>
  <si>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</si>
  <si>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</si>
  <si>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</si>
  <si>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</si>
  <si>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</si>
  <si>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</si>
  <si>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</si>
  <si>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</si>
  <si>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</si>
  <si>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</si>
  <si>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</si>
  <si>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</si>
  <si>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</si>
  <si>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</si>
  <si>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</si>
  <si>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</si>
  <si>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</si>
  <si>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</si>
  <si>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</si>
  <si>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</si>
  <si>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</si>
  <si>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</si>
  <si>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</si>
  <si>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</si>
  <si>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</si>
  <si>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</si>
  <si>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</si>
  <si>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</si>
  <si>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</si>
  <si>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</si>
  <si>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</si>
  <si>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</si>
  <si>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</si>
  <si>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</si>
  <si>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</si>
  <si>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</si>
  <si>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</si>
  <si>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</si>
  <si>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</si>
  <si>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</si>
  <si>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</si>
  <si>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</si>
  <si>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</si>
  <si>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</si>
  <si>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</si>
  <si>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</si>
  <si>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</si>
  <si>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</si>
  <si>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</si>
  <si>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</si>
  <si>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</si>
  <si>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</si>
  <si>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</si>
  <si>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</si>
  <si>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</si>
  <si>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</si>
  <si>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</si>
  <si>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</si>
  <si>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</si>
  <si>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</si>
  <si>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</si>
  <si>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</si>
  <si>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</si>
  <si>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</si>
  <si>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</si>
  <si>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</si>
  <si>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</si>
  <si>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</si>
  <si>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</si>
  <si>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</si>
  <si>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</si>
  <si>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</si>
  <si>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</si>
  <si>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</si>
  <si>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</si>
  <si>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</si>
  <si>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</si>
  <si>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</si>
  <si>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</si>
  <si>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</si>
  <si>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</si>
  <si>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</si>
  <si>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</si>
  <si>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</si>
  <si>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</si>
  <si>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</si>
  <si>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</si>
  <si>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</si>
  <si>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</si>
  <si>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</si>
  <si>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</si>
  <si>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</si>
  <si>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</si>
  <si>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</si>
  <si>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</si>
  <si>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</si>
  <si>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</si>
  <si>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</si>
  <si>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</si>
  <si>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</si>
  <si>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</si>
  <si>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</si>
  <si>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</si>
  <si>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</si>
  <si>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</si>
  <si>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</si>
  <si>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</si>
  <si>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</si>
  <si>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</si>
  <si>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</si>
  <si>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</si>
  <si>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</si>
  <si>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</si>
  <si>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</si>
  <si>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</si>
  <si>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</si>
  <si>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</si>
  <si>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</si>
  <si>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</si>
  <si>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</si>
  <si>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</si>
  <si>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</si>
  <si>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</si>
  <si>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</si>
  <si>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</si>
  <si>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</si>
  <si>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</si>
  <si>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</si>
  <si>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</si>
  <si>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</si>
  <si>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</si>
  <si>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</si>
  <si>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</si>
  <si>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</si>
  <si>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</si>
  <si>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</si>
  <si>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</si>
  <si>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</si>
  <si>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</si>
  <si>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</si>
  <si>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</si>
  <si>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</si>
  <si>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</si>
  <si>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</si>
  <si>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</si>
  <si>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</si>
  <si>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</si>
  <si>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</si>
  <si>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</si>
  <si>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</si>
  <si>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</si>
  <si>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</si>
  <si>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</si>
  <si>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</si>
  <si>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</si>
  <si>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</si>
  <si>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</si>
  <si>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</si>
  <si>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</si>
  <si>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</si>
  <si>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</si>
  <si>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</si>
  <si>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</si>
  <si>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</si>
  <si>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</si>
  <si>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</si>
  <si>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</si>
  <si>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</si>
  <si>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</si>
  <si>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</si>
  <si>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</si>
  <si>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</si>
  <si>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</si>
  <si>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</si>
  <si>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</si>
  <si>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</si>
  <si>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</si>
  <si>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</si>
  <si>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</si>
  <si>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</si>
  <si>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</si>
  <si>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</si>
  <si>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</si>
  <si>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</si>
  <si>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</si>
  <si>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</si>
  <si>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</si>
  <si>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</si>
  <si>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</si>
  <si>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</si>
  <si>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</si>
  <si>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</si>
  <si>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</si>
  <si>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</si>
  <si>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</si>
  <si>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</si>
  <si>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</si>
  <si>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</si>
  <si>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</si>
  <si>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</si>
  <si>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</si>
  <si>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</si>
  <si>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</si>
  <si>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</si>
  <si>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</si>
  <si>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</si>
  <si>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</si>
  <si>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</si>
  <si>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</si>
  <si>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</si>
  <si>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</si>
  <si>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</si>
  <si>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</si>
  <si>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</si>
  <si>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</si>
  <si>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</si>
  <si>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</si>
  <si>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</si>
  <si>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</si>
  <si>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</si>
  <si>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</si>
  <si>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</si>
  <si>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</si>
  <si>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</si>
  <si>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</si>
  <si>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</si>
  <si>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</si>
  <si>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</si>
  <si>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</si>
  <si>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</si>
  <si>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</si>
  <si>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</si>
  <si>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</si>
  <si>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</si>
  <si>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</si>
  <si>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</si>
  <si>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</si>
  <si>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</si>
  <si>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</si>
  <si>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</si>
  <si>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</si>
  <si>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</si>
  <si>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</si>
  <si>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</si>
  <si>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</si>
  <si>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</si>
  <si>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</si>
  <si>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</si>
  <si>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</si>
  <si>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</si>
  <si>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</si>
  <si>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</si>
  <si>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</si>
  <si>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</si>
  <si>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</si>
  <si>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</si>
  <si>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</si>
  <si>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</si>
  <si>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</si>
  <si>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</si>
  <si>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</si>
  <si>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</si>
  <si>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</si>
  <si>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</si>
  <si>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</si>
  <si>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</si>
  <si>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</si>
  <si>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</si>
  <si>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</si>
  <si>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</si>
  <si>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</si>
  <si>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</si>
  <si>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</si>
  <si>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</si>
  <si>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</si>
  <si>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</si>
  <si>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</si>
  <si>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</si>
  <si>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</si>
  <si>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</si>
  <si>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</si>
  <si>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</si>
  <si>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</si>
  <si>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</si>
  <si>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</si>
  <si>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</si>
  <si>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</si>
  <si>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</si>
  <si>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</si>
  <si>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</si>
  <si>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</si>
  <si>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</si>
  <si>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</si>
  <si>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</si>
  <si>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</si>
  <si>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</si>
  <si>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</si>
  <si>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</si>
  <si>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</si>
  <si>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</si>
  <si>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</si>
  <si>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</si>
  <si>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</si>
  <si>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</si>
  <si>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</si>
  <si>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</si>
  <si>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</si>
  <si>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</si>
  <si>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</si>
  <si>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</si>
  <si>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</si>
  <si>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</si>
  <si>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</si>
  <si>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</si>
  <si>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</si>
  <si>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</si>
  <si>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</si>
  <si>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</si>
  <si>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</si>
  <si>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</si>
  <si>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</si>
  <si>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</si>
  <si>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</si>
  <si>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</si>
  <si>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</si>
  <si>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</si>
  <si>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</si>
  <si>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</si>
  <si>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</si>
  <si>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</si>
  <si>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</si>
  <si>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</si>
  <si>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</si>
  <si>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</si>
  <si>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</si>
  <si>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</si>
  <si>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</si>
  <si>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</si>
  <si>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</si>
  <si>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</si>
  <si>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</si>
  <si>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</si>
  <si>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</si>
  <si>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</si>
  <si>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</si>
  <si>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</si>
  <si>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</si>
  <si>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</si>
  <si>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</si>
  <si>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</si>
  <si>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</si>
  <si>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</si>
  <si>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</si>
  <si>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</si>
  <si>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</si>
  <si>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</si>
  <si>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</si>
  <si>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</si>
  <si>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</si>
  <si>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</si>
  <si>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</si>
  <si>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</si>
  <si>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</si>
  <si>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</si>
  <si>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</si>
  <si>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</si>
  <si>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</si>
  <si>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</si>
  <si>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</si>
  <si>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</si>
  <si>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</si>
  <si>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</si>
  <si>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</si>
  <si>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</si>
  <si>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</si>
  <si>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</si>
  <si>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</si>
  <si>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</si>
  <si>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</si>
  <si>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</si>
  <si>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</si>
  <si>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</si>
  <si>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</si>
  <si>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</si>
  <si>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</si>
  <si>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</si>
  <si>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</si>
  <si>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</si>
  <si>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</si>
  <si>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</si>
  <si>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</si>
  <si>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</si>
  <si>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</si>
  <si>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</si>
  <si>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</si>
  <si>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</si>
  <si>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</si>
  <si>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</si>
  <si>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</si>
  <si>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</si>
  <si>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</si>
  <si>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</si>
  <si>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</si>
  <si>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</si>
  <si>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</si>
  <si>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</si>
  <si>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</si>
  <si>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</si>
  <si>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</si>
  <si>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</si>
  <si>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</si>
  <si>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</si>
  <si>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</si>
  <si>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</si>
  <si>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</si>
  <si>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</si>
  <si>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</si>
  <si>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</si>
  <si>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</si>
  <si>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</si>
  <si>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</si>
  <si>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</si>
  <si>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</si>
  <si>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</si>
  <si>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</si>
  <si>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</si>
  <si>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</si>
  <si>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</si>
  <si>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</si>
  <si>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</si>
  <si>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</si>
  <si>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</si>
  <si>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</si>
  <si>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</si>
  <si>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</si>
  <si>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</si>
  <si>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</si>
  <si>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</si>
  <si>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</si>
  <si>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</si>
  <si>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</si>
  <si>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</si>
  <si>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</si>
  <si>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</si>
  <si>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</si>
  <si>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</si>
  <si>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</si>
  <si>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</si>
  <si>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</si>
  <si>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</si>
  <si>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</si>
  <si>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</si>
  <si>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</si>
  <si>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</si>
  <si>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</si>
  <si>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</si>
  <si>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</si>
  <si>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</si>
  <si>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</si>
  <si>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</si>
  <si>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</si>
  <si>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</si>
  <si>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</si>
  <si>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</si>
  <si>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</si>
  <si>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</si>
  <si>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</si>
  <si>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</si>
  <si>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</si>
  <si>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</si>
  <si>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</si>
  <si>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</si>
  <si>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</si>
  <si>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</si>
  <si>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</si>
  <si>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</si>
  <si>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</si>
  <si>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</si>
  <si>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</si>
  <si>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</si>
  <si>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</si>
  <si>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</si>
  <si>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</si>
  <si>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</si>
  <si>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</si>
  <si>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</si>
  <si>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</si>
  <si>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</si>
  <si>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</si>
  <si>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</si>
  <si>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</si>
  <si>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</si>
  <si>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</si>
  <si>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</si>
  <si>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</si>
  <si>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</si>
  <si>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</si>
  <si>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</si>
  <si>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</si>
  <si>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</si>
  <si>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</si>
  <si>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</si>
  <si>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</si>
  <si>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</si>
  <si>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</si>
  <si>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</si>
  <si>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</si>
  <si>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</si>
  <si>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</si>
  <si>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</si>
  <si>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</si>
  <si>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</si>
  <si>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</si>
  <si>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</si>
  <si>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</si>
  <si>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</si>
  <si>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</si>
  <si>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</si>
  <si>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</si>
  <si>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</si>
  <si>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</si>
  <si>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</si>
  <si>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</si>
  <si>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</si>
  <si>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</si>
  <si>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</si>
  <si>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</si>
  <si>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</si>
  <si>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</si>
  <si>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</si>
  <si>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</si>
  <si>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</si>
  <si>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</si>
  <si>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</si>
  <si>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</si>
  <si>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</si>
  <si>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</si>
  <si>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</si>
  <si>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</si>
  <si>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</si>
  <si>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</si>
  <si>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</si>
  <si>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</si>
  <si>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</si>
  <si>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</si>
  <si>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</si>
  <si>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</si>
  <si>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</si>
  <si>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</si>
  <si>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</si>
  <si>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</si>
  <si>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</si>
  <si>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</si>
  <si>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</si>
  <si>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</si>
  <si>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</si>
  <si>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</si>
  <si>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</si>
  <si>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</si>
  <si>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</si>
  <si>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</si>
  <si>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</si>
  <si>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</si>
  <si>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</si>
  <si>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</si>
  <si>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</si>
  <si>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</si>
  <si>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</si>
  <si>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</si>
  <si>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</si>
  <si>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</si>
  <si>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</si>
  <si>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</si>
  <si>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</si>
  <si>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</si>
  <si>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</si>
  <si>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</si>
  <si>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</si>
  <si>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</si>
  <si>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</si>
  <si>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</si>
  <si>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</si>
  <si>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</si>
  <si>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</si>
  <si>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</si>
  <si>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</si>
  <si>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</si>
  <si>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</si>
  <si>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</si>
  <si>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</si>
  <si>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</si>
  <si>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</si>
  <si>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</si>
  <si>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</si>
  <si>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</si>
  <si>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</si>
  <si>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</si>
  <si>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</si>
  <si>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</si>
  <si>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</si>
  <si>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</si>
  <si>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</si>
  <si>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</si>
  <si>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</si>
  <si>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</si>
  <si>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</si>
  <si>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</si>
  <si>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</si>
  <si>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</si>
  <si>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</si>
  <si>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</si>
  <si>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</si>
  <si>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</si>
  <si>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</si>
  <si>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</si>
  <si>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</si>
  <si>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</si>
  <si>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</si>
  <si>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</si>
  <si>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</si>
  <si>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</si>
  <si>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</si>
  <si>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</si>
  <si>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</si>
  <si>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</si>
  <si>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</si>
  <si>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</si>
  <si>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</si>
  <si>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</si>
  <si>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</si>
  <si>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</si>
  <si>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</si>
  <si>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</si>
  <si>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</si>
  <si>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</si>
  <si>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</si>
  <si>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</si>
  <si>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</si>
  <si>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</si>
  <si>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</si>
  <si>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</si>
  <si>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</si>
  <si>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</si>
  <si>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</si>
  <si>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</si>
  <si>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</si>
  <si>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</si>
  <si>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</si>
  <si>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</si>
  <si>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</si>
  <si>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</si>
  <si>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</si>
  <si>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</si>
  <si>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</si>
  <si>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</si>
  <si>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</si>
  <si>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</si>
  <si>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</si>
  <si>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</si>
  <si>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</si>
  <si>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</si>
  <si>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</si>
  <si>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</si>
  <si>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</si>
  <si>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</si>
  <si>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</si>
  <si>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</si>
  <si>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</si>
  <si>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</si>
  <si>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</si>
  <si>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</si>
  <si>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</si>
  <si>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</si>
  <si>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</si>
  <si>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</si>
  <si>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</si>
  <si>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</si>
  <si>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</si>
  <si>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</si>
  <si>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</si>
  <si>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</si>
  <si>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</si>
  <si>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</si>
  <si>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</si>
  <si>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</si>
  <si>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</si>
  <si>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</si>
  <si>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</si>
  <si>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</si>
  <si>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</si>
  <si>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</si>
  <si>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</si>
  <si>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</si>
  <si>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</si>
  <si>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</si>
  <si>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</si>
  <si>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</si>
  <si>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</si>
  <si>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</si>
  <si>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</si>
  <si>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</si>
  <si>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</si>
  <si>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</si>
  <si>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</si>
  <si>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</si>
  <si>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</si>
  <si>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</si>
  <si>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</si>
  <si>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</si>
  <si>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</si>
  <si>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</si>
  <si>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</si>
  <si>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</si>
  <si>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</si>
  <si>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</si>
  <si>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</si>
  <si>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</si>
  <si>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</si>
  <si>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</si>
  <si>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</si>
  <si>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</si>
  <si>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</si>
  <si>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</si>
  <si>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</si>
  <si>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</si>
  <si>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</si>
  <si>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</si>
  <si>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</si>
  <si>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</si>
  <si>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</si>
  <si>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</si>
  <si>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</si>
  <si>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</si>
  <si>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</si>
  <si>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</si>
  <si>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</si>
  <si>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</si>
  <si>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</si>
  <si>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</si>
  <si>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</si>
  <si>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</si>
  <si>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</si>
  <si>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</si>
  <si>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</si>
  <si>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</si>
  <si>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</si>
  <si>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</si>
  <si>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</si>
  <si>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</si>
  <si>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</si>
  <si>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</si>
  <si>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</si>
  <si>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</si>
  <si>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</si>
  <si>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</si>
  <si>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</si>
  <si>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</si>
  <si>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</si>
  <si>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</si>
  <si>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</si>
  <si>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</si>
  <si>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</si>
  <si>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</si>
  <si>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</si>
  <si>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</si>
  <si>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</si>
  <si>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</si>
  <si>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</si>
  <si>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</si>
  <si>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</si>
  <si>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</si>
  <si>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</si>
  <si>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</si>
  <si>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</si>
  <si>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</si>
  <si>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</si>
  <si>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</si>
  <si>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</si>
  <si>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</si>
  <si>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</si>
  <si>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</si>
  <si>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</si>
  <si>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</si>
  <si>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</si>
  <si>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</si>
  <si>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</si>
  <si>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</si>
  <si>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</si>
  <si>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</si>
  <si>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</si>
  <si>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</si>
  <si>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</si>
  <si>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</si>
  <si>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</si>
  <si>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</si>
  <si>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</si>
  <si>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</si>
  <si>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</si>
  <si>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</si>
  <si>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</si>
  <si>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</si>
  <si>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</si>
  <si>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</si>
  <si>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</si>
  <si>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</si>
  <si>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</si>
  <si>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</si>
  <si>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</si>
  <si>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</si>
  <si>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</si>
  <si>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</si>
  <si>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</si>
  <si>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</si>
  <si>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</si>
  <si>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</si>
  <si>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</si>
  <si>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</si>
  <si>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</si>
  <si>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</si>
  <si>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</si>
  <si>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</si>
  <si>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</si>
  <si>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</si>
  <si>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</si>
  <si>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</si>
  <si>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</si>
  <si>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</si>
  <si>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</si>
  <si>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</si>
  <si>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</si>
  <si>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</si>
  <si>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</si>
  <si>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</si>
  <si>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</si>
  <si>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</si>
  <si>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</si>
  <si>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</si>
  <si>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</si>
  <si>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</si>
  <si>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</si>
  <si>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</si>
  <si>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</si>
  <si>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</si>
  <si>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</si>
  <si>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</si>
  <si>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</si>
  <si>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</si>
  <si>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</si>
  <si>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</si>
  <si>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</si>
  <si>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</si>
  <si>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</si>
  <si>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</si>
  <si>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</si>
  <si>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</si>
  <si>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</si>
  <si>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</si>
  <si>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</si>
  <si>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</si>
  <si>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</si>
  <si>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</si>
  <si>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</si>
  <si>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</si>
  <si>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</si>
  <si>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</si>
  <si>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</si>
  <si>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</si>
  <si>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</si>
  <si>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</si>
  <si>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</si>
  <si>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</si>
  <si>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</si>
  <si>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</si>
  <si>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</si>
  <si>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</si>
  <si>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</si>
  <si>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</si>
  <si>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</si>
  <si>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</si>
  <si>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</si>
  <si>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</si>
  <si>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</si>
  <si>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</si>
  <si>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</si>
  <si>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</si>
  <si>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</si>
  <si>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</si>
  <si>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</si>
  <si>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</si>
  <si>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</si>
  <si>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</si>
  <si>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</si>
  <si>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</si>
  <si>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</si>
  <si>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</si>
  <si>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</si>
  <si>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</si>
  <si>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</si>
  <si>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</si>
  <si>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</si>
  <si>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</si>
  <si>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</si>
  <si>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</si>
  <si>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</si>
  <si>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</si>
  <si>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</si>
  <si>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</si>
  <si>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</si>
  <si>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</si>
  <si>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</si>
  <si>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</si>
  <si>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</si>
  <si>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</si>
  <si>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</si>
  <si>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</si>
  <si>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</si>
  <si>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</si>
  <si>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</si>
  <si>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</si>
  <si>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</si>
  <si>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</si>
  <si>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</si>
  <si>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</si>
  <si>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</si>
  <si>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</si>
  <si>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</si>
  <si>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</si>
  <si>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</si>
  <si>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</si>
  <si>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</si>
  <si>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</si>
  <si>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</si>
  <si>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</si>
  <si>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</si>
  <si>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</si>
  <si>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</si>
  <si>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</si>
  <si>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</si>
  <si>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</si>
  <si>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</si>
  <si>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</si>
  <si>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</si>
  <si>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</si>
  <si>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</si>
  <si>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</si>
  <si>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</si>
  <si>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</si>
  <si>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</si>
  <si>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</si>
  <si>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</si>
  <si>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</si>
  <si>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</si>
  <si>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</si>
  <si>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</si>
  <si>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</si>
  <si>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</si>
  <si>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</si>
  <si>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</si>
  <si>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</si>
  <si>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</si>
  <si>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</si>
  <si>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</si>
  <si>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</si>
  <si>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</si>
  <si>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</si>
  <si>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</si>
  <si>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</si>
  <si>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</si>
  <si>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</si>
  <si>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</si>
  <si>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</si>
  <si>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</si>
  <si>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</si>
  <si>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</si>
  <si>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</si>
  <si>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</si>
  <si>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</si>
  <si>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</si>
  <si>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</si>
  <si>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</si>
  <si>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</si>
  <si>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</si>
  <si>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</si>
  <si>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</si>
  <si>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</si>
  <si>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</si>
  <si>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</si>
  <si>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</si>
  <si>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</si>
  <si>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</si>
  <si>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</si>
  <si>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</si>
  <si>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</si>
  <si>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</si>
  <si>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</si>
  <si>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</si>
  <si>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</si>
  <si>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</si>
  <si>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</si>
  <si>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</si>
  <si>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</si>
  <si>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</si>
  <si>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</si>
  <si>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</si>
  <si>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</si>
  <si>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</si>
  <si>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</si>
  <si>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</si>
  <si>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</si>
  <si>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</si>
  <si>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</si>
  <si>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</si>
  <si>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</si>
  <si>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</si>
  <si>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</si>
  <si>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</si>
  <si>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</si>
  <si>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</si>
  <si>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</si>
  <si>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</si>
  <si>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</si>
  <si>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</si>
  <si>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</si>
  <si>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</si>
  <si>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</si>
  <si>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</si>
  <si>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</si>
  <si>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</si>
  <si>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</si>
  <si>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</si>
  <si>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</si>
  <si>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</si>
  <si>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</si>
  <si>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</si>
  <si>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</si>
  <si>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</si>
  <si>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</si>
  <si>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</si>
  <si>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</si>
  <si>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</si>
  <si>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</si>
  <si>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</si>
  <si>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</si>
  <si>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</si>
  <si>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</si>
  <si>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</si>
  <si>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</si>
  <si>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</si>
  <si>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</si>
  <si>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</si>
  <si>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</si>
  <si>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</si>
  <si>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</si>
  <si>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</si>
  <si>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</si>
  <si>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</si>
  <si>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</si>
  <si>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</si>
  <si>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</si>
  <si>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</si>
  <si>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</si>
  <si>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</si>
  <si>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</si>
  <si>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</si>
  <si>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</si>
  <si>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</si>
  <si>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</si>
  <si>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</si>
  <si>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</si>
  <si>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</si>
  <si>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</si>
  <si>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</si>
  <si>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</si>
  <si>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</si>
  <si>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</si>
  <si>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</si>
  <si>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</si>
  <si>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</si>
  <si>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</si>
  <si>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</si>
  <si>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</si>
  <si>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</si>
  <si>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</si>
  <si>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</si>
  <si>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</si>
  <si>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</si>
  <si>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</si>
  <si>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</si>
  <si>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</si>
  <si>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</si>
  <si>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</si>
  <si>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</si>
  <si>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</si>
  <si>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</si>
  <si>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</si>
  <si>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</si>
  <si>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</si>
  <si>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</si>
  <si>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</si>
  <si>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</si>
  <si>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</si>
  <si>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</si>
  <si>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</si>
  <si>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</si>
  <si>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</si>
  <si>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</si>
  <si>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</si>
  <si>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</si>
  <si>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</si>
  <si>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</si>
  <si>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</si>
  <si>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</si>
  <si>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</si>
  <si>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</si>
  <si>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</si>
  <si>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</si>
  <si>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</si>
  <si>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</si>
  <si>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</si>
  <si>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</si>
  <si>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</si>
  <si>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</si>
  <si>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</si>
  <si>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</si>
  <si>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</si>
  <si>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</si>
  <si>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</si>
  <si>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</si>
  <si>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</si>
  <si>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</si>
  <si>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</si>
  <si>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</si>
  <si>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</si>
  <si>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</si>
  <si>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</si>
  <si>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</si>
  <si>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</si>
  <si>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</si>
  <si>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</si>
  <si>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</si>
  <si>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</si>
  <si>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</si>
  <si>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</si>
  <si>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</si>
  <si>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</si>
  <si>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</si>
  <si>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</si>
  <si>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</si>
  <si>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</si>
  <si>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</si>
  <si>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</si>
  <si>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</si>
  <si>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</si>
  <si>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</si>
  <si>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</si>
  <si>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</si>
  <si>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</si>
  <si>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</si>
  <si>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</si>
  <si>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</si>
  <si>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</si>
  <si>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</si>
  <si>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</si>
  <si>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</si>
  <si>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</si>
  <si>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</si>
  <si>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</si>
  <si>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</si>
  <si>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</si>
  <si>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</si>
  <si>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</si>
  <si>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</si>
  <si>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</si>
  <si>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</si>
  <si>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</si>
  <si>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</si>
  <si>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</si>
  <si>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</si>
  <si>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</si>
  <si>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</si>
  <si>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</si>
  <si>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</si>
  <si>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</si>
  <si>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</si>
  <si>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</si>
  <si>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</si>
  <si>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</si>
  <si>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</si>
  <si>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</si>
  <si>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</si>
  <si>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</si>
  <si>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</si>
  <si>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</si>
  <si>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</si>
  <si>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</si>
  <si>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</si>
  <si>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</si>
  <si>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</si>
  <si>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</si>
  <si>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</si>
  <si>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</si>
  <si>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</si>
  <si>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</si>
  <si>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</si>
  <si>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</si>
  <si>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</si>
  <si>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</si>
  <si>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</si>
  <si>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</si>
  <si>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</si>
  <si>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</si>
  <si>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</si>
  <si>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</si>
  <si>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</si>
  <si>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</si>
  <si>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</si>
  <si>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</si>
  <si>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</si>
  <si>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</si>
  <si>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</si>
  <si>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</si>
  <si>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</si>
  <si>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</si>
  <si>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</si>
  <si>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</si>
  <si>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</si>
  <si>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</si>
  <si>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</si>
  <si>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</si>
  <si>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</si>
  <si>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</si>
  <si>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</si>
  <si>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</si>
  <si>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</si>
  <si>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</si>
  <si>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</si>
  <si>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</si>
  <si>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</si>
  <si>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</si>
  <si>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</si>
  <si>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</si>
  <si>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</si>
  <si>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</si>
  <si>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</si>
  <si>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</si>
  <si>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</si>
  <si>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</si>
  <si>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</si>
  <si>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</si>
  <si>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</si>
  <si>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</si>
  <si>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</si>
  <si>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</si>
  <si>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</si>
  <si>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</si>
  <si>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</si>
  <si>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</si>
  <si>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</si>
  <si>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</si>
  <si>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</si>
  <si>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</si>
  <si>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</si>
  <si>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</si>
  <si>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</si>
  <si>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</si>
  <si>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</si>
  <si>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</si>
  <si>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</si>
  <si>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</si>
  <si>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</si>
  <si>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</si>
  <si>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</si>
  <si>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</si>
  <si>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</si>
  <si>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</si>
  <si>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</si>
  <si>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</si>
  <si>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</si>
  <si>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</si>
  <si>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</si>
  <si>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</si>
  <si>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</si>
  <si>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</si>
  <si>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</si>
  <si>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</si>
  <si>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</si>
  <si>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</si>
  <si>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</si>
  <si>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</si>
  <si>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</si>
  <si>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</si>
  <si>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</si>
  <si>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</si>
  <si>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</si>
  <si>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</si>
  <si>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</si>
  <si>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</si>
  <si>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</si>
  <si>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</si>
  <si>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</si>
  <si>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</si>
  <si>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</si>
  <si>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</si>
  <si>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</si>
  <si>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</si>
  <si>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</si>
  <si>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</si>
  <si>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</si>
  <si>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</si>
  <si>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</si>
  <si>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</si>
  <si>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</si>
  <si>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</si>
  <si>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</si>
  <si>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</si>
  <si>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</si>
  <si>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</si>
  <si>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</si>
  <si>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</si>
  <si>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</si>
  <si>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</si>
  <si>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</si>
  <si>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</si>
  <si>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</si>
  <si>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</si>
  <si>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</si>
  <si>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</si>
  <si>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</si>
  <si>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</si>
  <si>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</si>
  <si>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</si>
  <si>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</si>
  <si>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</si>
  <si>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</si>
  <si>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</si>
  <si>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</si>
  <si>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</si>
  <si>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</si>
  <si>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</si>
  <si>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</si>
  <si>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</si>
  <si>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</si>
  <si>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</si>
  <si>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</si>
  <si>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</si>
  <si>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</si>
  <si>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</si>
  <si>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</si>
  <si>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</si>
  <si>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</si>
  <si>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</si>
  <si>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</si>
  <si>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</si>
  <si>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</si>
  <si>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</si>
  <si>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</si>
  <si>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</si>
  <si>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</si>
  <si>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</si>
  <si>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</si>
  <si>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</si>
  <si>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</si>
  <si>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</si>
  <si>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</si>
  <si>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</si>
  <si>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</si>
  <si>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</si>
  <si>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</si>
  <si>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</si>
  <si>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</si>
  <si>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</si>
  <si>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</si>
  <si>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</si>
  <si>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</si>
  <si>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</si>
  <si>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</si>
  <si>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</si>
  <si>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</si>
  <si>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</si>
  <si>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</si>
  <si>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</si>
  <si>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</si>
  <si>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</si>
  <si>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</si>
  <si>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</si>
  <si>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</si>
  <si>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</si>
  <si>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</si>
  <si>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</si>
  <si>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</si>
  <si>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</si>
  <si>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</si>
  <si>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</si>
  <si>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</si>
  <si>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</si>
  <si>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</si>
  <si>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</si>
  <si>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</si>
  <si>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</si>
  <si>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</si>
  <si>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</si>
  <si>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</si>
  <si>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</si>
  <si>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</si>
  <si>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</si>
  <si>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</si>
  <si>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</si>
  <si>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</si>
  <si>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</si>
  <si>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</si>
  <si>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</si>
  <si>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</si>
  <si>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</si>
  <si>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</si>
  <si>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</si>
  <si>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</si>
  <si>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</si>
  <si>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</si>
  <si>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</si>
  <si>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</si>
  <si>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</si>
  <si>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</si>
  <si>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</si>
  <si>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</si>
  <si>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</si>
  <si>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</si>
  <si>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</si>
  <si>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</si>
  <si>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</si>
  <si>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</si>
  <si>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</si>
  <si>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</si>
  <si>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</si>
  <si>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</si>
  <si>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</si>
  <si>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</si>
  <si>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</si>
  <si>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</si>
  <si>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</si>
  <si>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</si>
  <si>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</si>
  <si>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</si>
  <si>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</si>
  <si>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</si>
  <si>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</si>
  <si>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</si>
  <si>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</si>
  <si>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</si>
  <si>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</si>
  <si>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</si>
  <si>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</si>
  <si>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</si>
  <si>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</si>
  <si>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</si>
  <si>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</si>
  <si>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</si>
  <si>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</si>
  <si>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</si>
  <si>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</si>
  <si>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</si>
  <si>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</si>
  <si>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</si>
  <si>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</si>
  <si>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</si>
  <si>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</si>
  <si>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</si>
  <si>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</si>
  <si>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</si>
  <si>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</si>
  <si>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</si>
  <si>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</si>
  <si>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</si>
  <si>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</si>
  <si>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</si>
  <si>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</si>
  <si>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</si>
  <si>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</si>
  <si>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</si>
  <si>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</si>
  <si>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</si>
  <si>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</si>
  <si>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</si>
  <si>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</si>
  <si>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</si>
  <si>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</si>
  <si>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</si>
  <si>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</si>
  <si>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</si>
  <si>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</si>
  <si>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</si>
  <si>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</si>
  <si>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</si>
  <si>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</si>
  <si>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</si>
  <si>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</si>
  <si>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</si>
  <si>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</si>
  <si>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</si>
  <si>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</si>
  <si>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</si>
  <si>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</si>
  <si>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</si>
  <si>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</si>
  <si>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</si>
  <si>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</si>
  <si>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</si>
  <si>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</si>
  <si>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</si>
  <si>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</si>
  <si>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</si>
  <si>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</si>
  <si>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</si>
  <si>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</si>
  <si>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</si>
  <si>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</si>
  <si>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</si>
  <si>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</si>
  <si>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</si>
  <si>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</si>
  <si>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</si>
  <si>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</si>
  <si>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</si>
  <si>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</si>
  <si>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</si>
  <si>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</si>
  <si>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</si>
  <si>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</si>
  <si>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</si>
  <si>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</si>
  <si>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</si>
  <si>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</si>
  <si>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</si>
  <si>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</si>
  <si>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</si>
  <si>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</si>
  <si>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</si>
  <si>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</si>
  <si>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</si>
  <si>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</si>
  <si>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</si>
  <si>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</si>
  <si>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</si>
  <si>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</si>
  <si>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</si>
  <si>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</si>
  <si>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</si>
  <si>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</si>
  <si>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</si>
  <si>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</si>
  <si>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</si>
  <si>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</si>
  <si>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</si>
  <si>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</si>
  <si>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</si>
  <si>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</si>
  <si>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</si>
  <si>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</si>
  <si>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</si>
  <si>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</si>
  <si>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</si>
  <si>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</si>
  <si>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</si>
  <si>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</si>
  <si>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</si>
  <si>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</si>
  <si>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</si>
  <si>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</si>
  <si>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</si>
  <si>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</si>
  <si>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</si>
  <si>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</si>
  <si>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</si>
  <si>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</si>
  <si>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</si>
  <si>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</si>
  <si>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</si>
  <si>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</si>
  <si>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</si>
  <si>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</si>
  <si>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</si>
  <si>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</si>
  <si>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</si>
  <si>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</si>
  <si>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</si>
  <si>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</si>
  <si>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</si>
  <si>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</si>
  <si>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</si>
  <si>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</si>
  <si>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</si>
  <si>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</si>
  <si>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</si>
  <si>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</si>
  <si>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</si>
  <si>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</si>
  <si>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</si>
  <si>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</si>
  <si>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</si>
  <si>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</si>
  <si>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</si>
  <si>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</si>
  <si>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</si>
  <si>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</si>
  <si>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</si>
  <si>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</si>
  <si>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</si>
  <si>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</si>
  <si>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</si>
  <si>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</si>
  <si>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</si>
  <si>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</si>
  <si>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</si>
  <si>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</si>
  <si>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</si>
  <si>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</si>
  <si>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</si>
  <si>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</si>
  <si>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</si>
  <si>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</si>
  <si>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</si>
  <si>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</si>
  <si>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</si>
  <si>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</si>
  <si>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</si>
  <si>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</si>
  <si>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</si>
  <si>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</si>
  <si>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</si>
  <si>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</si>
  <si>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</si>
  <si>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</si>
  <si>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</si>
  <si>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</si>
  <si>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</si>
  <si>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</si>
  <si>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</si>
  <si>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</si>
  <si>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</si>
  <si>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</si>
  <si>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</si>
  <si>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</si>
  <si>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</si>
  <si>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</si>
  <si>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</si>
  <si>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</si>
  <si>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</si>
  <si>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</si>
  <si>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</si>
  <si>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</si>
  <si>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</si>
  <si>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</si>
  <si>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</si>
  <si>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</si>
  <si>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</si>
  <si>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</si>
  <si>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</si>
  <si>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</si>
  <si>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</si>
  <si>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</si>
  <si>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</si>
  <si>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</si>
  <si>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</si>
  <si>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</si>
  <si>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</si>
  <si>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</si>
  <si>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</si>
  <si>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</si>
  <si>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</si>
  <si>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</si>
  <si>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</si>
  <si>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</si>
  <si>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</si>
  <si>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</si>
  <si>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</si>
  <si>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</si>
  <si>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</si>
  <si>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</si>
  <si>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</si>
  <si>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</si>
  <si>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</si>
  <si>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</si>
  <si>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</si>
  <si>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</si>
  <si>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</si>
  <si>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</si>
  <si>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</si>
  <si>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</si>
  <si>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</si>
  <si>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</si>
  <si>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</si>
  <si>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</si>
  <si>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</si>
  <si>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</si>
  <si>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</si>
  <si>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</si>
  <si>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</si>
  <si>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</si>
  <si>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</si>
  <si>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</si>
  <si>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</si>
  <si>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</si>
  <si>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</si>
  <si>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</si>
  <si>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</si>
  <si>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</si>
  <si>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</si>
  <si>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</si>
  <si>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</si>
  <si>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</si>
  <si>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</si>
  <si>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</si>
  <si>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</si>
  <si>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</si>
  <si>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</si>
  <si>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</si>
  <si>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</si>
  <si>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</si>
  <si>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</si>
  <si>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</si>
  <si>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</si>
  <si>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</si>
  <si>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</si>
  <si>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</si>
  <si>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</si>
  <si>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</si>
  <si>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</si>
  <si>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</si>
  <si>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</si>
  <si>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</si>
  <si>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</si>
  <si>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</si>
  <si>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</si>
  <si>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</si>
  <si>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</si>
  <si>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</si>
  <si>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</si>
  <si>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</si>
  <si>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</si>
  <si>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</si>
  <si>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</si>
  <si>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</si>
  <si>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</si>
  <si>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</si>
  <si>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</si>
  <si>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</si>
  <si>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</si>
  <si>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</si>
  <si>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</si>
  <si>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</si>
  <si>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</si>
  <si>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</si>
  <si>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</si>
  <si>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</si>
  <si>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</si>
  <si>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</si>
  <si>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</si>
  <si>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</si>
  <si>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</si>
  <si>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</si>
  <si>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</si>
  <si>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</si>
  <si>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</si>
  <si>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</si>
  <si>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</si>
  <si>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</si>
  <si>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</si>
  <si>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</si>
  <si>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</si>
  <si>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</si>
  <si>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</si>
  <si>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</si>
  <si>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</si>
  <si>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</si>
  <si>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</si>
  <si>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</si>
  <si>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</si>
  <si>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</si>
  <si>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</si>
  <si>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</si>
  <si>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</si>
  <si>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</si>
  <si>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</si>
  <si>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</si>
  <si>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</si>
  <si>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</si>
  <si>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</si>
  <si>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</si>
  <si>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</si>
  <si>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</si>
  <si>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</si>
  <si>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</si>
  <si>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</si>
  <si>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</si>
  <si>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</si>
  <si>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</si>
  <si>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</si>
  <si>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</si>
  <si>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</si>
  <si>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</si>
  <si>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</si>
  <si>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</si>
  <si>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</si>
  <si>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</si>
  <si>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</si>
  <si>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</si>
  <si>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</si>
  <si>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</si>
  <si>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</si>
  <si>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</si>
  <si>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</si>
  <si>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</si>
  <si>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</si>
  <si>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</si>
  <si>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</si>
  <si>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</si>
  <si>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</si>
  <si>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</si>
  <si>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</si>
  <si>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</si>
  <si>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</si>
  <si>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</si>
  <si>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</si>
  <si>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</si>
  <si>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</si>
  <si>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</si>
  <si>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</si>
  <si>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</si>
  <si>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</si>
  <si>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</si>
  <si>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</si>
  <si>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</si>
  <si>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</si>
  <si>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</si>
  <si>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</si>
  <si>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</si>
  <si>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</si>
  <si>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</si>
  <si>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</si>
  <si>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</si>
  <si>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</si>
  <si>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</si>
  <si>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</si>
  <si>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</si>
  <si>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</si>
  <si>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</si>
  <si>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</si>
  <si>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</si>
  <si>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</si>
  <si>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</si>
  <si>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</si>
  <si>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</si>
  <si>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</si>
  <si>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</si>
  <si>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</si>
  <si>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</si>
  <si>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</si>
  <si>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</si>
  <si>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</si>
  <si>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</si>
  <si>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</si>
  <si>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</si>
  <si>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</si>
  <si>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</si>
  <si>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</si>
  <si>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</si>
  <si>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</si>
  <si>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</si>
  <si>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</si>
  <si>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</si>
  <si>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</si>
  <si>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</si>
  <si>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</si>
  <si>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</si>
  <si>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</si>
  <si>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</si>
  <si>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</si>
  <si>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</si>
  <si>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</si>
  <si>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</si>
  <si>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</si>
  <si>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</si>
  <si>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</si>
  <si>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</si>
  <si>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</si>
  <si>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</si>
  <si>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</si>
  <si>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</si>
  <si>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</si>
  <si>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</si>
  <si>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</si>
  <si>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</si>
  <si>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</si>
  <si>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</si>
  <si>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</si>
  <si>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</si>
  <si>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</si>
  <si>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</si>
  <si>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</si>
  <si>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</si>
  <si>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</si>
  <si>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</si>
  <si>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</si>
  <si>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</si>
  <si>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</si>
  <si>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</si>
  <si>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</si>
  <si>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</si>
  <si>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</si>
  <si>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</si>
  <si>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</si>
  <si>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</si>
  <si>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</si>
  <si>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</si>
  <si>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</si>
  <si>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</si>
  <si>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</si>
  <si>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</si>
  <si>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</si>
  <si>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</si>
  <si>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</si>
  <si>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</si>
  <si>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</si>
  <si>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</si>
  <si>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</si>
  <si>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</si>
  <si>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</si>
  <si>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</si>
  <si>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</si>
  <si>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</si>
  <si>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</si>
  <si>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</si>
  <si>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</si>
  <si>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</si>
  <si>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</si>
  <si>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</si>
  <si>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</si>
  <si>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</si>
  <si>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</si>
  <si>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</si>
  <si>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</si>
  <si>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</si>
  <si>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</si>
  <si>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</si>
  <si>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</si>
  <si>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</si>
  <si>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</si>
  <si>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</si>
  <si>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</si>
  <si>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</si>
  <si>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</si>
  <si>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</si>
  <si>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</si>
  <si>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</si>
  <si>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</si>
  <si>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</si>
  <si>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</si>
  <si>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</si>
  <si>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</si>
  <si>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</si>
  <si>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</si>
  <si>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</si>
  <si>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</si>
  <si>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</si>
  <si>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</si>
  <si>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</si>
  <si>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</si>
  <si>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</si>
  <si>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</si>
  <si>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</si>
  <si>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</si>
  <si>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</si>
  <si>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</si>
  <si>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</si>
  <si>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</si>
  <si>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</si>
  <si>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</si>
  <si>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</si>
  <si>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</si>
  <si>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</si>
  <si>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</si>
  <si>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</si>
  <si>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</si>
  <si>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</si>
  <si>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</si>
  <si>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</si>
  <si>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</si>
  <si>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</si>
  <si>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</si>
  <si>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</si>
  <si>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</si>
  <si>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</si>
  <si>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</si>
  <si>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</si>
  <si>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</si>
  <si>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</si>
  <si>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</si>
  <si>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</si>
  <si>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</si>
  <si>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</si>
  <si>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</si>
  <si>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</si>
  <si>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</si>
  <si>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</si>
  <si>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</si>
  <si>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</si>
  <si>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</si>
  <si>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</si>
  <si>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</si>
  <si>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</si>
  <si>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</si>
  <si>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</si>
  <si>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</si>
  <si>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</si>
  <si>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</si>
  <si>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</si>
  <si>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</si>
  <si>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</si>
  <si>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</si>
  <si>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</si>
  <si>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</si>
  <si>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</si>
  <si>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</si>
  <si>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</si>
  <si>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</si>
  <si>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</si>
  <si>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</si>
  <si>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</si>
  <si>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</si>
  <si>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</si>
  <si>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</si>
  <si>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</si>
  <si>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</si>
  <si>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</si>
  <si>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</si>
  <si>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</si>
  <si>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</si>
  <si>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</si>
  <si>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</si>
  <si>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</si>
  <si>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</si>
  <si>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</si>
  <si>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</si>
  <si>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</si>
  <si>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</si>
  <si>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</si>
  <si>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</si>
  <si>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</si>
  <si>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</si>
  <si>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</si>
  <si>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</si>
  <si>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</si>
  <si>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</si>
  <si>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</si>
  <si>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</si>
  <si>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</si>
  <si>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</si>
  <si>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</si>
  <si>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</si>
  <si>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</si>
  <si>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</si>
  <si>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</si>
  <si>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</si>
  <si>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</si>
  <si>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</si>
  <si>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</si>
  <si>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</si>
  <si>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</si>
  <si>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</si>
  <si>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</si>
  <si>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</si>
  <si>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</si>
  <si>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</si>
  <si>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</si>
  <si>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</si>
  <si>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</si>
  <si>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</si>
  <si>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</si>
  <si>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</si>
  <si>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</si>
  <si>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</si>
  <si>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</si>
  <si>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</si>
  <si>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</si>
  <si>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</si>
  <si>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</si>
  <si>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</si>
  <si>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</si>
  <si>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</si>
  <si>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</si>
  <si>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</si>
  <si>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</si>
  <si>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</si>
  <si>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</si>
  <si>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</si>
  <si>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</si>
  <si>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</si>
  <si>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</si>
  <si>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</si>
  <si>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</si>
  <si>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</si>
  <si>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</si>
  <si>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</si>
  <si>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</si>
  <si>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</si>
  <si>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</si>
  <si>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</si>
  <si>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</si>
  <si>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</si>
  <si>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</si>
  <si>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</si>
  <si>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</si>
  <si>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</si>
  <si>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</si>
  <si>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</si>
  <si>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</si>
  <si>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</si>
  <si>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</si>
  <si>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</si>
  <si>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</si>
  <si>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</si>
  <si>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</si>
  <si>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</si>
  <si>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</si>
  <si>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</si>
  <si>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</si>
  <si>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</si>
  <si>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</si>
  <si>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</si>
  <si>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</si>
  <si>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</si>
  <si>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</si>
  <si>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</si>
  <si>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</si>
  <si>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</si>
  <si>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</si>
  <si>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</si>
  <si>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</si>
  <si>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</si>
  <si>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</si>
  <si>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</si>
  <si>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</si>
  <si>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</si>
  <si>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</si>
  <si>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</si>
  <si>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</si>
  <si>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</si>
  <si>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</si>
  <si>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</si>
  <si>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</si>
  <si>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</si>
  <si>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</si>
  <si>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</si>
  <si>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</si>
  <si>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</si>
  <si>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</si>
  <si>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</si>
  <si>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</si>
  <si>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</si>
  <si>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</si>
  <si>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</si>
  <si>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</si>
  <si>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</si>
  <si>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</si>
  <si>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</si>
  <si>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</si>
  <si>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</si>
  <si>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</si>
  <si>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</si>
  <si>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</si>
  <si>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</si>
  <si>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</si>
  <si>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</si>
  <si>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</si>
  <si>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</si>
  <si>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</si>
  <si>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</si>
  <si>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</si>
  <si>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</si>
  <si>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</si>
  <si>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</si>
  <si>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</si>
  <si>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</si>
  <si>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</si>
  <si>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</si>
  <si>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</si>
  <si>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</si>
  <si>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</si>
  <si>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</si>
  <si>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</si>
  <si>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</si>
  <si>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</si>
  <si>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</si>
  <si>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</si>
  <si>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</si>
  <si>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</si>
  <si>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</si>
  <si>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</si>
  <si>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</si>
  <si>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</si>
  <si>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</si>
  <si>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</si>
  <si>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</si>
  <si>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</si>
  <si>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</si>
  <si>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</si>
  <si>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</si>
  <si>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</si>
  <si>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</si>
  <si>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</si>
  <si>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</si>
  <si>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</si>
  <si>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</si>
  <si>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</si>
  <si>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</si>
  <si>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</si>
  <si>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</si>
  <si>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</si>
  <si>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</si>
  <si>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</si>
  <si>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</si>
  <si>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</si>
  <si>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</si>
  <si>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</si>
  <si>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</si>
  <si>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</si>
  <si>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</si>
  <si>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</si>
  <si>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</si>
  <si>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</si>
  <si>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</si>
  <si>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</si>
  <si>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</si>
  <si>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</si>
  <si>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</si>
  <si>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</si>
  <si>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</si>
  <si>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</si>
  <si>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</si>
  <si>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</si>
  <si>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</si>
  <si>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</si>
  <si>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</si>
  <si>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</si>
  <si>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</si>
  <si>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</si>
  <si>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</si>
  <si>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</si>
  <si>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</si>
  <si>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</si>
  <si>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</si>
  <si>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</si>
  <si>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</si>
  <si>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</si>
  <si>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</si>
  <si>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</si>
  <si>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</si>
  <si>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</si>
  <si>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</si>
  <si>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</si>
  <si>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</si>
  <si>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</si>
  <si>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</si>
  <si>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</si>
  <si>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</si>
  <si>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</si>
  <si>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</si>
  <si>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</si>
  <si>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</si>
  <si>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</si>
  <si>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</si>
  <si>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</si>
  <si>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</si>
  <si>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</si>
  <si>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</si>
  <si>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</si>
  <si>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</si>
  <si>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</si>
  <si>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</si>
  <si>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</si>
  <si>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</si>
  <si>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</si>
  <si>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</si>
  <si>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</si>
  <si>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</si>
  <si>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</si>
  <si>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</si>
  <si>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</si>
  <si>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</si>
  <si>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</si>
  <si>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</si>
  <si>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</si>
  <si>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</si>
  <si>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</si>
  <si>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</si>
  <si>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</si>
  <si>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</si>
  <si>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</si>
  <si>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</si>
  <si>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</si>
  <si>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</si>
  <si>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</si>
  <si>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</si>
  <si>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</si>
  <si>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</si>
  <si>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</si>
  <si>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</si>
  <si>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</si>
  <si>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</si>
  <si>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</si>
  <si>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</si>
  <si>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</si>
  <si>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</si>
  <si>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</si>
  <si>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</si>
  <si>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</si>
  <si>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</si>
  <si>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</si>
  <si>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</si>
  <si>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</si>
  <si>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</si>
  <si>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</si>
  <si>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</si>
  <si>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</si>
  <si>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</si>
  <si>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</si>
  <si>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</si>
  <si>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</si>
  <si>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</si>
  <si>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</si>
  <si>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</si>
  <si>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</si>
  <si>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</si>
  <si>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</si>
  <si>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</si>
  <si>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</si>
  <si>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</si>
  <si>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</si>
  <si>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</si>
  <si>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</si>
  <si>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</si>
  <si>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</si>
  <si>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</si>
  <si>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</si>
  <si>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</si>
  <si>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</si>
  <si>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</si>
  <si>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</si>
  <si>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</si>
  <si>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</si>
  <si>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</si>
  <si>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</si>
  <si>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</si>
  <si>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</si>
  <si>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</si>
  <si>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</si>
  <si>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</si>
  <si>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</si>
  <si>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</si>
  <si>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</si>
  <si>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</si>
  <si>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</si>
  <si>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</si>
  <si>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</si>
  <si>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</si>
  <si>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</si>
  <si>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</si>
  <si>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</si>
  <si>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</si>
  <si>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</si>
  <si>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</si>
  <si>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</si>
  <si>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</si>
  <si>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</si>
  <si>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</si>
  <si>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</si>
  <si>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</si>
  <si>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</si>
  <si>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</si>
  <si>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</si>
  <si>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</si>
  <si>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</si>
  <si>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</si>
  <si>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</si>
  <si>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</si>
  <si>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</si>
  <si>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</si>
  <si>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</si>
  <si>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</si>
  <si>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</si>
  <si>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</si>
  <si>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</si>
  <si>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</si>
  <si>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</si>
  <si>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</si>
  <si>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</si>
  <si>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</si>
  <si>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</si>
  <si>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</si>
  <si>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</si>
  <si>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</si>
  <si>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</si>
  <si>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</si>
  <si>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</si>
  <si>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</si>
  <si>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</si>
  <si>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</si>
  <si>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</si>
  <si>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</si>
  <si>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</si>
  <si>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</si>
  <si>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</si>
  <si>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</si>
  <si>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</si>
  <si>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</si>
  <si>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</si>
  <si>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</si>
  <si>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</si>
  <si>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</si>
  <si>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</si>
  <si>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</si>
  <si>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</si>
  <si>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</si>
  <si>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</si>
  <si>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</si>
  <si>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</si>
  <si>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</si>
  <si>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</si>
  <si>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</si>
  <si>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</si>
  <si>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</si>
  <si>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</si>
  <si>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</si>
  <si>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</si>
  <si>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</si>
  <si>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</si>
  <si>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</si>
  <si>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</si>
  <si>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</si>
  <si>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</si>
  <si>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</si>
  <si>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</si>
  <si>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</si>
  <si>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</si>
  <si>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</si>
  <si>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</si>
  <si>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</si>
  <si>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</si>
  <si>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</si>
  <si>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</si>
  <si>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</si>
  <si>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</si>
  <si>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</si>
  <si>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</si>
  <si>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</si>
  <si>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</si>
  <si>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</si>
  <si>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</si>
  <si>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</si>
  <si>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</si>
  <si>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</si>
  <si>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</si>
  <si>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</si>
  <si>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</si>
  <si>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</si>
  <si>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</si>
  <si>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</si>
  <si>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</si>
  <si>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</si>
  <si>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</si>
  <si>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</si>
  <si>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</si>
  <si>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</si>
  <si>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</si>
  <si>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</si>
  <si>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</si>
  <si>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</si>
  <si>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</si>
  <si>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</si>
  <si>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</si>
  <si>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</si>
  <si>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</si>
  <si>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</si>
  <si>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</si>
  <si>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</si>
  <si>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</si>
  <si>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</si>
  <si>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</si>
  <si>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</si>
  <si>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</si>
  <si>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</si>
  <si>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</si>
  <si>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</si>
  <si>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</si>
  <si>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</si>
  <si>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</si>
  <si>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</si>
  <si>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</si>
  <si>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</si>
  <si>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</si>
  <si>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</si>
  <si>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</si>
  <si>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</si>
  <si>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</si>
  <si>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</si>
  <si>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</si>
  <si>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</si>
  <si>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</si>
  <si>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</si>
  <si>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</si>
  <si>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</si>
  <si>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</si>
  <si>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</si>
  <si>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</si>
  <si>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</si>
  <si>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</si>
  <si>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</si>
  <si>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</si>
  <si>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</si>
  <si>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</si>
  <si>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</si>
  <si>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</si>
  <si>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</si>
  <si>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</si>
  <si>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</si>
  <si>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</si>
  <si>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</si>
  <si>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</si>
  <si>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</si>
  <si>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</si>
  <si>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</si>
  <si>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</si>
  <si>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</si>
  <si>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</si>
  <si>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</si>
  <si>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</si>
  <si>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</si>
  <si>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</si>
  <si>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</si>
  <si>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</si>
  <si>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</si>
  <si>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</si>
  <si>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</si>
  <si>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</si>
  <si>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</si>
  <si>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</si>
  <si>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</si>
  <si>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</si>
  <si>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</si>
  <si>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</si>
  <si>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</si>
  <si>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</si>
  <si>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</si>
  <si>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</si>
  <si>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</si>
  <si>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</si>
  <si>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</si>
  <si>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</si>
  <si>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</si>
  <si>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</si>
  <si>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</si>
  <si>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</si>
  <si>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</si>
  <si>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</si>
  <si>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</si>
  <si>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</si>
  <si>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</si>
  <si>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</si>
  <si>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</si>
  <si>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</si>
  <si>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</si>
  <si>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</si>
  <si>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</si>
  <si>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</si>
  <si>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</si>
  <si>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</si>
  <si>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</si>
  <si>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</si>
  <si>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</si>
  <si>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</si>
  <si>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</si>
  <si>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</si>
  <si>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</si>
  <si>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</si>
  <si>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</si>
  <si>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</si>
  <si>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</si>
  <si>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</si>
  <si>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</si>
  <si>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</si>
  <si>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</si>
  <si>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</si>
  <si>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</si>
  <si>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</si>
  <si>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</si>
  <si>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</si>
  <si>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</si>
  <si>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</si>
  <si>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</si>
  <si>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</si>
  <si>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</si>
  <si>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</si>
  <si>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</si>
  <si>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</si>
  <si>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</si>
  <si>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</si>
  <si>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</si>
  <si>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</si>
  <si>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</si>
  <si>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</si>
  <si>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</si>
  <si>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</si>
  <si>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</si>
  <si>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</si>
  <si>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</si>
  <si>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</si>
  <si>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</si>
  <si>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</si>
  <si>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</si>
  <si>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</si>
  <si>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</si>
  <si>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</si>
  <si>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</si>
  <si>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</si>
  <si>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</si>
  <si>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</si>
  <si>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</si>
  <si>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</si>
  <si>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</si>
  <si>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</si>
  <si>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</si>
  <si>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</si>
  <si>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</si>
  <si>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</si>
  <si>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</si>
  <si>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</si>
  <si>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</si>
  <si>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</si>
  <si>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</si>
  <si>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</si>
  <si>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</si>
  <si>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</si>
  <si>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</si>
  <si>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</si>
  <si>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</si>
  <si>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</si>
  <si>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</si>
  <si>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</si>
  <si>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</si>
  <si>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</si>
  <si>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</si>
  <si>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</si>
  <si>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</si>
  <si>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</si>
  <si>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</si>
  <si>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</si>
  <si>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</si>
  <si>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</si>
  <si>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</si>
  <si>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</si>
  <si>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</si>
  <si>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</si>
  <si>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</si>
  <si>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</si>
  <si>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</si>
  <si>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</si>
  <si>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</si>
  <si>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</si>
  <si>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</si>
  <si>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</si>
  <si>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</si>
  <si>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</si>
  <si>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</si>
  <si>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</si>
  <si>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</si>
  <si>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</si>
  <si>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</si>
  <si>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</si>
  <si>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</si>
  <si>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</si>
  <si>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</si>
  <si>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</si>
  <si>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</si>
  <si>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</si>
  <si>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</si>
  <si>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</si>
  <si>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</si>
  <si>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</si>
  <si>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</si>
  <si>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</si>
  <si>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</si>
  <si>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</si>
  <si>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</si>
  <si>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</si>
  <si>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</si>
  <si>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</si>
  <si>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</si>
  <si>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</si>
  <si>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</si>
  <si>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</si>
  <si>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</si>
  <si>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</si>
  <si>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</si>
  <si>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</si>
  <si>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</si>
  <si>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</si>
  <si>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</si>
  <si>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</si>
  <si>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</si>
  <si>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</si>
  <si>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</si>
  <si>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</si>
  <si>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</si>
  <si>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</si>
  <si>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</si>
  <si>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</si>
  <si>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</si>
  <si>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</si>
  <si>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</si>
  <si>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</si>
  <si>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</si>
  <si>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</si>
  <si>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</si>
  <si>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</si>
  <si>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</si>
  <si>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</si>
  <si>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</si>
  <si>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</si>
  <si>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</si>
  <si>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</si>
  <si>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</si>
  <si>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</si>
  <si>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</si>
  <si>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</si>
  <si>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</si>
  <si>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</si>
  <si>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</si>
  <si>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</si>
  <si>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</si>
  <si>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</si>
  <si>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</si>
  <si>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</si>
  <si>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</si>
  <si>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</si>
  <si>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</si>
  <si>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</si>
  <si>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</si>
  <si>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</si>
  <si>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</si>
  <si>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</si>
  <si>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</si>
  <si>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</si>
  <si>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</si>
  <si>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</si>
  <si>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</si>
  <si>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</si>
  <si>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</si>
  <si>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</si>
  <si>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</si>
  <si>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</si>
  <si>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</si>
  <si>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</si>
  <si>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</si>
  <si>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</si>
  <si>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</si>
  <si>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</si>
  <si>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</si>
  <si>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</si>
  <si>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</si>
  <si>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</si>
  <si>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</si>
  <si>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</si>
  <si>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</si>
  <si>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</si>
  <si>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</si>
  <si>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</si>
  <si>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</si>
  <si>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</si>
  <si>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</si>
  <si>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</si>
  <si>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</si>
  <si>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</si>
  <si>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</si>
  <si>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</si>
  <si>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</si>
  <si>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</si>
  <si>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</si>
  <si>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</si>
  <si>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</si>
  <si>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</si>
  <si>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</si>
  <si>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</si>
  <si>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</si>
  <si>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</si>
  <si>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</si>
  <si>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</si>
  <si>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</si>
  <si>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</si>
  <si>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</si>
  <si>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</si>
  <si>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</si>
  <si>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</si>
  <si>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</si>
  <si>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</si>
  <si>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</si>
  <si>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</si>
  <si>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</si>
  <si>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</si>
  <si>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</si>
  <si>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</si>
  <si>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</si>
  <si>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</si>
  <si>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</si>
  <si>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</si>
  <si>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</si>
  <si>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</si>
  <si>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</si>
  <si>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</si>
  <si>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</si>
  <si>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</si>
  <si>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</si>
  <si>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</si>
  <si>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</si>
  <si>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</si>
  <si>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</si>
  <si>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</si>
  <si>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</si>
  <si>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</si>
  <si>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</si>
  <si>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</si>
  <si>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</si>
  <si>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</si>
  <si>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</si>
  <si>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</si>
  <si>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</si>
  <si>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</si>
  <si>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</si>
  <si>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</si>
  <si>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</si>
  <si>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</si>
  <si>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</si>
  <si>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</si>
  <si>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</si>
  <si>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</si>
  <si>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</si>
  <si>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</si>
  <si>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</si>
  <si>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</si>
  <si>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</si>
  <si>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</si>
  <si>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</si>
  <si>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</si>
  <si>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</si>
  <si>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</si>
  <si>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</si>
  <si>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</si>
  <si>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</si>
  <si>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</si>
  <si>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</si>
  <si>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</si>
  <si>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</si>
  <si>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</si>
  <si>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</si>
  <si>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</si>
  <si>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</si>
  <si>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</si>
  <si>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</si>
  <si>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</si>
  <si>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</si>
  <si>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</si>
  <si>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</si>
  <si>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</si>
  <si>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</si>
  <si>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</si>
  <si>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</si>
  <si>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</si>
  <si>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</si>
  <si>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</si>
  <si>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</si>
  <si>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</si>
  <si>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</si>
  <si>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</si>
  <si>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</si>
  <si>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</si>
  <si>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</si>
  <si>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</si>
  <si>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</si>
  <si>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</si>
  <si>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</si>
  <si>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</si>
  <si>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</si>
  <si>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</si>
  <si>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</si>
  <si>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</si>
  <si>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</si>
  <si>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</si>
  <si>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</si>
  <si>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</si>
  <si>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</si>
  <si>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</si>
  <si>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</si>
  <si>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</si>
  <si>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</si>
  <si>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</si>
  <si>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</si>
  <si>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</si>
  <si>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</si>
  <si>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</si>
  <si>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</si>
  <si>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</si>
  <si>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</si>
  <si>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</si>
  <si>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</si>
  <si>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</si>
  <si>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</si>
  <si>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</si>
  <si>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</si>
  <si>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</si>
  <si>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</si>
  <si>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</si>
  <si>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</si>
  <si>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</si>
  <si>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</si>
  <si>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</si>
  <si>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</si>
  <si>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</si>
  <si>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</si>
  <si>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</si>
  <si>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</si>
  <si>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</si>
  <si>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</si>
  <si>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</si>
  <si>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</si>
  <si>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</si>
  <si>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</si>
  <si>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</si>
  <si>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</si>
  <si>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</si>
  <si>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</si>
  <si>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</si>
  <si>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</si>
  <si>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</si>
  <si>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</si>
  <si>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</si>
  <si>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</si>
  <si>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</si>
  <si>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</si>
  <si>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</si>
  <si>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</si>
  <si>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</si>
  <si>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</si>
  <si>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</si>
  <si>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</si>
  <si>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</si>
  <si>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</si>
  <si>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</si>
  <si>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</si>
  <si>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</si>
  <si>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</si>
  <si>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</si>
  <si>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</si>
  <si>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</si>
  <si>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</si>
  <si>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</si>
  <si>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</si>
  <si>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</si>
  <si>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</si>
  <si>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</si>
  <si>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</si>
  <si>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</si>
  <si>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</si>
  <si>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</si>
  <si>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</si>
  <si>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</si>
  <si>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</si>
  <si>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</si>
  <si>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</si>
  <si>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</si>
  <si>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</si>
  <si>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</si>
  <si>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</si>
  <si>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</si>
  <si>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</si>
  <si>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</si>
  <si>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</si>
  <si>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</si>
  <si>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</si>
  <si>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</si>
  <si>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</si>
  <si>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</si>
  <si>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</si>
  <si>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</si>
  <si>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</si>
  <si>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</si>
  <si>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</si>
  <si>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</si>
  <si>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</si>
  <si>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</si>
  <si>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</si>
  <si>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</si>
  <si>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</si>
  <si>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</si>
  <si>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</si>
  <si>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</si>
  <si>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</si>
  <si>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</si>
  <si>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</si>
  <si>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</si>
  <si>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</si>
  <si>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</si>
  <si>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</si>
  <si>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</si>
  <si>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</si>
  <si>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</si>
  <si>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</si>
  <si>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</si>
  <si>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</si>
  <si>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</si>
  <si>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</si>
  <si>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</si>
  <si>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</si>
  <si>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</si>
  <si>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</si>
  <si>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</si>
  <si>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</si>
  <si>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</si>
  <si>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</si>
  <si>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</si>
  <si>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</si>
  <si>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</si>
  <si>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</si>
  <si>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</si>
  <si>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</si>
  <si>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</si>
  <si>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</si>
  <si>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</si>
  <si>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</si>
  <si>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</si>
  <si>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</si>
  <si>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</si>
  <si>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</si>
  <si>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</si>
  <si>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</si>
  <si>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</si>
  <si>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</si>
  <si>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</si>
  <si>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</si>
  <si>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</si>
  <si>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</si>
  <si>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</si>
  <si>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</si>
  <si>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</si>
  <si>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</si>
  <si>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</si>
  <si>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</si>
  <si>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</si>
  <si>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</si>
  <si>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</si>
  <si>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</si>
  <si>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</si>
  <si>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</si>
  <si>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</si>
  <si>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</si>
  <si>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</si>
  <si>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</si>
  <si>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</si>
  <si>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</si>
  <si>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</si>
  <si>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</si>
  <si>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</si>
  <si>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</si>
  <si>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</si>
  <si>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</si>
  <si>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</si>
  <si>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</si>
  <si>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</si>
  <si>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</si>
  <si>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</si>
  <si>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</si>
  <si>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</si>
  <si>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</si>
  <si>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</si>
  <si>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</si>
  <si>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</si>
  <si>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</si>
  <si>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</si>
  <si>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</si>
  <si>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</si>
  <si>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</si>
  <si>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</si>
  <si>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</si>
  <si>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</si>
  <si>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</si>
  <si>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</si>
  <si>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</si>
  <si>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</si>
  <si>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</si>
  <si>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</si>
  <si>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</si>
  <si>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</si>
  <si>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</si>
  <si>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</si>
  <si>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</si>
  <si>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</si>
  <si>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</si>
  <si>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</si>
  <si>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</si>
  <si>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</si>
  <si>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</si>
  <si>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</si>
  <si>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</si>
  <si>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</si>
  <si>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</si>
  <si>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</si>
  <si>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</si>
  <si>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</si>
  <si>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</si>
  <si>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</si>
  <si>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</si>
  <si>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</si>
  <si>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</si>
  <si>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</si>
  <si>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</si>
  <si>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</si>
  <si>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</si>
  <si>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</si>
  <si>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</si>
  <si>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</si>
  <si>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</si>
  <si>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</si>
  <si>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</si>
  <si>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</si>
  <si>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</si>
  <si>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</si>
  <si>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</si>
  <si>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</si>
  <si>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</si>
  <si>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</si>
  <si>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</si>
  <si>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</si>
  <si>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</si>
  <si>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</si>
  <si>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</si>
  <si>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</si>
  <si>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</si>
  <si>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</si>
  <si>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</si>
  <si>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</si>
  <si>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</si>
  <si>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</si>
  <si>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</si>
  <si>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</si>
  <si>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</si>
  <si>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</si>
  <si>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</si>
  <si>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</si>
  <si>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</si>
  <si>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</si>
  <si>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</si>
  <si>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</si>
  <si>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</si>
  <si>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</si>
  <si>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</si>
  <si>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</si>
  <si>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</si>
  <si>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</si>
  <si>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</si>
  <si>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</si>
  <si>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</si>
  <si>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</si>
  <si>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</si>
  <si>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</si>
  <si>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</si>
  <si>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</si>
  <si>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</si>
  <si>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</si>
  <si>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</si>
  <si>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</si>
  <si>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</si>
  <si>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</si>
  <si>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</si>
  <si>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</si>
  <si>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</si>
  <si>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</si>
  <si>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</si>
  <si>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</si>
  <si>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</si>
  <si>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</si>
  <si>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</si>
  <si>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</si>
  <si>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</si>
  <si>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</si>
  <si>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</si>
  <si>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</si>
  <si>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</si>
  <si>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</si>
  <si>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</si>
  <si>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</si>
  <si>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</si>
  <si>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</si>
  <si>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</si>
  <si>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</si>
  <si>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</si>
  <si>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</si>
  <si>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</si>
  <si>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</si>
  <si>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</si>
  <si>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</si>
  <si>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</si>
  <si>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</si>
  <si>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</si>
  <si>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</si>
  <si>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</si>
  <si>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</si>
  <si>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</si>
  <si>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</si>
  <si>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</si>
  <si>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</si>
  <si>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</si>
  <si>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</si>
  <si>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</si>
  <si>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</si>
  <si>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</si>
  <si>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</si>
  <si>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</si>
  <si>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</si>
  <si>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</si>
  <si>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</si>
  <si>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</si>
  <si>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</si>
  <si>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</si>
  <si>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</si>
  <si>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</si>
  <si>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</si>
  <si>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</si>
  <si>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</si>
  <si>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</si>
  <si>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</si>
  <si>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</si>
  <si>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</si>
  <si>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</si>
  <si>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</si>
  <si>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</si>
  <si>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</si>
  <si>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</si>
  <si>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</si>
  <si>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</si>
  <si>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</si>
  <si>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</si>
  <si>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</si>
  <si>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</si>
  <si>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</si>
  <si>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</si>
  <si>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</si>
  <si>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</si>
  <si>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</si>
  <si>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</si>
  <si>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</si>
  <si>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</si>
  <si>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</si>
  <si>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</si>
  <si>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</si>
  <si>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</si>
  <si>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</si>
  <si>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</si>
  <si>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</si>
  <si>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</si>
  <si>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</si>
  <si>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</si>
  <si>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</si>
  <si>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</si>
  <si>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</si>
  <si>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</si>
  <si>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</si>
  <si>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</si>
  <si>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</si>
  <si>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</si>
  <si>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</si>
  <si>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</si>
  <si>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</si>
  <si>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</si>
  <si>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</si>
  <si>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</si>
  <si>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</si>
  <si>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</si>
  <si>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</si>
  <si>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</si>
  <si>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</si>
  <si>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</si>
  <si>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</si>
  <si>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</si>
  <si>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</si>
  <si>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</si>
  <si>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</si>
  <si>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</si>
  <si>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</si>
  <si>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</si>
  <si>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</si>
  <si>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</si>
  <si>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</si>
  <si>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</si>
  <si>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</si>
  <si>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</si>
  <si>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</si>
  <si>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</si>
  <si>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</si>
  <si>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</si>
  <si>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</si>
  <si>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</si>
  <si>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</si>
  <si>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</si>
  <si>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</si>
  <si>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</si>
  <si>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</si>
  <si>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</si>
  <si>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</si>
  <si>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</si>
  <si>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</si>
  <si>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</si>
  <si>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</si>
  <si>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</si>
  <si>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</si>
  <si>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</si>
  <si>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</si>
  <si>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</si>
  <si>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</si>
  <si>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</si>
  <si>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</si>
  <si>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</si>
  <si>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</si>
  <si>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</si>
  <si>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</si>
  <si>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</si>
  <si>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</si>
  <si>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</si>
  <si>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</si>
  <si>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</si>
  <si>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</si>
  <si>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</si>
  <si>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</si>
  <si>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</si>
  <si>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</si>
  <si>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</si>
  <si>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</si>
  <si>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</si>
  <si>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</si>
  <si>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</si>
  <si>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</si>
  <si>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</si>
  <si>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</si>
  <si>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</si>
  <si>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</si>
  <si>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</si>
  <si>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</si>
  <si>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</si>
  <si>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</si>
  <si>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</si>
  <si>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</si>
  <si>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</si>
  <si>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</si>
  <si>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</si>
  <si>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</si>
  <si>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</si>
  <si>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</si>
  <si>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</si>
  <si>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</si>
  <si>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</si>
  <si>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</si>
  <si>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</si>
  <si>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</si>
  <si>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</si>
  <si>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</si>
  <si>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</si>
  <si>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</si>
  <si>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</si>
  <si>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</si>
  <si>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</si>
  <si>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</si>
  <si>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</si>
  <si>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</si>
  <si>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</si>
  <si>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</si>
  <si>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</si>
  <si>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</si>
  <si>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</si>
  <si>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</si>
  <si>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</si>
  <si>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</si>
  <si>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</si>
  <si>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</si>
  <si>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</si>
  <si>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</si>
  <si>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</si>
  <si>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</si>
  <si>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</si>
  <si>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</si>
  <si>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</si>
  <si>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</si>
  <si>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</si>
  <si>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</si>
  <si>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</si>
  <si>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</si>
  <si>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</si>
  <si>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</si>
  <si>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</si>
  <si>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</si>
  <si>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</si>
  <si>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</si>
  <si>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</si>
  <si>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</si>
  <si>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</si>
  <si>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</si>
  <si>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</si>
  <si>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</si>
  <si>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</si>
  <si>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</si>
  <si>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</si>
  <si>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</si>
  <si>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</si>
  <si>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</si>
  <si>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</si>
  <si>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</si>
  <si>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</si>
  <si>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</si>
  <si>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</si>
  <si>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</si>
  <si>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</si>
  <si>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</si>
  <si>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</si>
  <si>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</si>
  <si>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</si>
  <si>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</si>
  <si>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</si>
  <si>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</si>
  <si>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</si>
  <si>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</si>
  <si>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</si>
  <si>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</si>
  <si>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</si>
  <si>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</si>
  <si>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</si>
  <si>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</si>
  <si>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</si>
  <si>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</si>
  <si>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</si>
  <si>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</si>
  <si>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</si>
  <si>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</si>
  <si>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</si>
  <si>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</si>
  <si>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</si>
  <si>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</si>
  <si>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</si>
  <si>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</si>
  <si>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</si>
  <si>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</si>
  <si>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</si>
  <si>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</si>
  <si>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</si>
  <si>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</si>
  <si>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</si>
  <si>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</si>
  <si>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</si>
  <si>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</si>
  <si>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</si>
  <si>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</si>
  <si>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</si>
  <si>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</si>
  <si>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</si>
  <si>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</si>
  <si>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</si>
  <si>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</si>
  <si>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</si>
  <si>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</si>
  <si>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</si>
  <si>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</si>
  <si>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</si>
  <si>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</si>
  <si>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</si>
  <si>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</si>
  <si>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</si>
  <si>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</si>
  <si>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</si>
  <si>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</si>
  <si>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</si>
  <si>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</si>
  <si>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</si>
  <si>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</si>
  <si>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</si>
  <si>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</si>
  <si>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</si>
  <si>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</si>
  <si>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</si>
  <si>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</si>
  <si>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</si>
  <si>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</si>
  <si>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</si>
  <si>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</si>
  <si>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</si>
  <si>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</si>
  <si>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</si>
  <si>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</si>
  <si>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</si>
  <si>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</si>
  <si>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</si>
  <si>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</si>
  <si>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</si>
  <si>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</si>
  <si>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</si>
  <si>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</si>
  <si>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</si>
  <si>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</si>
  <si>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</si>
  <si>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</si>
  <si>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</si>
  <si>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</si>
  <si>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</si>
  <si>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</si>
  <si>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</si>
  <si>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</si>
  <si>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</si>
  <si>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</si>
  <si>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</si>
  <si>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</si>
  <si>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</si>
  <si>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</si>
  <si>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</si>
  <si>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</si>
  <si>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</si>
  <si>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</si>
  <si>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</si>
  <si>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</si>
  <si>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</si>
  <si>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</si>
  <si>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</si>
  <si>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</si>
  <si>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</si>
  <si>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</si>
  <si>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</si>
  <si>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</si>
  <si>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</si>
  <si>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</si>
  <si>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</si>
  <si>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</si>
  <si>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</si>
  <si>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</si>
  <si>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</si>
  <si>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</si>
  <si>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</si>
  <si>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</si>
  <si>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</si>
  <si>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</si>
  <si>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</si>
  <si>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</si>
  <si>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</si>
  <si>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</si>
  <si>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</si>
  <si>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</si>
  <si>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</si>
  <si>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</si>
  <si>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</si>
  <si>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</si>
  <si>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</si>
  <si>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</si>
  <si>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</si>
  <si>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</si>
  <si>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</si>
  <si>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</si>
  <si>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</si>
  <si>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</si>
  <si>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</si>
  <si>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</si>
  <si>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</si>
  <si>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</si>
  <si>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</si>
  <si>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</si>
  <si>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</si>
  <si>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</si>
  <si>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</si>
  <si>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</si>
  <si>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</si>
  <si>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</si>
  <si>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</si>
  <si>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</si>
  <si>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</si>
  <si>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</si>
  <si>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</si>
  <si>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</si>
  <si>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</si>
  <si>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</si>
  <si>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</si>
  <si>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</si>
  <si>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</si>
  <si>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</si>
  <si>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</si>
  <si>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</si>
  <si>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</si>
  <si>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</si>
  <si>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</si>
  <si>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</si>
  <si>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</si>
  <si>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</si>
  <si>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</si>
  <si>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</si>
  <si>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</si>
  <si>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</si>
  <si>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</si>
  <si>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</si>
  <si>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</si>
  <si>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</si>
  <si>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</si>
  <si>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</si>
  <si>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</si>
  <si>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</si>
  <si>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</si>
  <si>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</si>
  <si>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</si>
  <si>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</si>
  <si>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</si>
  <si>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</si>
  <si>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</si>
  <si>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</si>
  <si>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</si>
  <si>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</si>
  <si>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</si>
  <si>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</si>
  <si>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</si>
  <si>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</si>
  <si>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</si>
  <si>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</si>
  <si>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</si>
  <si>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</si>
  <si>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</si>
  <si>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</si>
  <si>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</si>
  <si>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</si>
  <si>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</si>
  <si>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</si>
  <si>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</si>
  <si>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</si>
  <si>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</si>
  <si>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</si>
  <si>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</si>
  <si>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</si>
  <si>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</si>
  <si>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</si>
  <si>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</si>
  <si>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</si>
  <si>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</si>
  <si>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</si>
  <si>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</si>
  <si>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</si>
  <si>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</si>
  <si>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</si>
  <si>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</si>
  <si>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</si>
  <si>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</si>
  <si>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</si>
  <si>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</si>
  <si>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</si>
  <si>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</si>
  <si>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</si>
  <si>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</si>
  <si>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</si>
  <si>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</si>
  <si>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</si>
  <si>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</si>
  <si>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</si>
  <si>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</si>
  <si>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</si>
  <si>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</si>
  <si>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</si>
  <si>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</si>
  <si>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</si>
  <si>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</si>
  <si>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</si>
  <si>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</si>
  <si>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</si>
  <si>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</si>
  <si>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</si>
  <si>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</si>
  <si>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</si>
  <si>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</si>
  <si>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</si>
  <si>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</si>
  <si>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</si>
  <si>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</si>
  <si>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</si>
  <si>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</si>
  <si>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</si>
  <si>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</si>
  <si>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</si>
  <si>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</si>
  <si>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</si>
  <si>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</si>
  <si>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</si>
  <si>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</si>
  <si>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</si>
  <si>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</si>
  <si>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</si>
  <si>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</si>
  <si>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</si>
  <si>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</si>
  <si>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</si>
  <si>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</si>
  <si>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</si>
  <si>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</si>
  <si>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</si>
  <si>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</si>
  <si>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</si>
  <si>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</si>
  <si>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</si>
  <si>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</si>
  <si>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</si>
  <si>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</si>
  <si>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</si>
  <si>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</si>
  <si>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</si>
  <si>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</si>
  <si>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</si>
  <si>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</si>
  <si>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</si>
  <si>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</si>
  <si>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</si>
  <si>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</si>
  <si>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</si>
  <si>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</si>
  <si>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</si>
  <si>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</si>
  <si>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</si>
  <si>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</si>
  <si>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</si>
  <si>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</si>
  <si>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</si>
  <si>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</si>
  <si>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</si>
  <si>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</si>
  <si>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</si>
  <si>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</si>
  <si>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</si>
  <si>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</si>
  <si>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</si>
  <si>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</si>
  <si>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</si>
  <si>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</si>
  <si>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</si>
  <si>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</si>
  <si>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</si>
  <si>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</si>
  <si>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</si>
  <si>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</si>
  <si>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</si>
  <si>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</si>
  <si>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</si>
  <si>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</si>
  <si>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</si>
  <si>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</si>
  <si>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</si>
  <si>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</si>
  <si>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</si>
  <si>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</si>
  <si>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</si>
  <si>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</si>
  <si>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</si>
  <si>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</si>
  <si>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</si>
  <si>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</si>
  <si>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</si>
  <si>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</si>
  <si>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</si>
  <si>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</si>
  <si>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</si>
  <si>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</si>
  <si>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</si>
  <si>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</si>
  <si>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</si>
  <si>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</si>
  <si>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</si>
  <si>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</si>
  <si>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</si>
  <si>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</si>
  <si>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</si>
  <si>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</si>
  <si>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</si>
  <si>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</si>
  <si>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</si>
  <si>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</si>
  <si>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</si>
  <si>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</si>
  <si>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</si>
  <si>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</si>
  <si>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</si>
  <si>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</si>
  <si>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</si>
  <si>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</si>
  <si>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</si>
  <si>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</si>
  <si>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</si>
  <si>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</si>
  <si>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</si>
  <si>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</si>
  <si>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</si>
  <si>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</si>
  <si>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</si>
  <si>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</si>
  <si>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</si>
  <si>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</si>
  <si>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</si>
  <si>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</si>
  <si>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</si>
  <si>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</si>
  <si>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</si>
  <si>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</si>
  <si>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</si>
  <si>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</si>
  <si>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</si>
  <si>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</si>
  <si>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</si>
  <si>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</si>
  <si>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</si>
  <si>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</si>
  <si>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</si>
  <si>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</si>
  <si>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</si>
  <si>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</si>
  <si>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</si>
  <si>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</si>
  <si>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</si>
  <si>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</si>
  <si>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</si>
  <si>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</si>
  <si>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</si>
  <si>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</si>
  <si>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</si>
  <si>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</si>
  <si>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</si>
  <si>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</si>
  <si>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</si>
  <si>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</si>
  <si>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</si>
  <si>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</si>
  <si>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</si>
  <si>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</si>
  <si>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</si>
  <si>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</si>
  <si>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</si>
  <si>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</si>
  <si>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</si>
  <si>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</si>
  <si>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</si>
  <si>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</si>
  <si>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</si>
  <si>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</si>
  <si>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</si>
  <si>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</si>
  <si>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</si>
  <si>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</si>
  <si>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</si>
  <si>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</si>
  <si>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</si>
  <si>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</si>
  <si>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</si>
  <si>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</si>
  <si>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</si>
  <si>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</si>
  <si>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</si>
  <si>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</si>
  <si>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</si>
  <si>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</si>
  <si>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</si>
  <si>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</si>
  <si>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</si>
  <si>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</si>
  <si>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</si>
  <si>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</si>
  <si>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</si>
  <si>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</si>
  <si>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</si>
  <si>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</si>
  <si>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</si>
  <si>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</si>
  <si>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</si>
  <si>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</si>
  <si>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</si>
  <si>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</si>
  <si>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</si>
  <si>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</si>
  <si>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</si>
  <si>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</si>
  <si>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</si>
  <si>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</si>
  <si>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</si>
  <si>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</si>
  <si>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</si>
  <si>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</si>
  <si>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</si>
  <si>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</si>
  <si>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</si>
  <si>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</si>
  <si>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</si>
  <si>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</si>
  <si>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</si>
  <si>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</si>
  <si>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</si>
  <si>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</si>
  <si>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</si>
  <si>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</si>
  <si>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</si>
  <si>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</si>
  <si>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</si>
  <si>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</si>
  <si>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</si>
  <si>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</si>
  <si>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</si>
  <si>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</si>
  <si>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</si>
  <si>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</si>
  <si>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</si>
  <si>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</si>
  <si>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</si>
  <si>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</si>
  <si>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</si>
  <si>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</si>
  <si>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</si>
  <si>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</si>
  <si>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</si>
  <si>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</si>
  <si>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</si>
  <si>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</si>
  <si>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</si>
  <si>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</si>
  <si>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</si>
  <si>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</si>
  <si>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</si>
  <si>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</si>
  <si>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</si>
  <si>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</si>
  <si>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</si>
  <si>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</si>
  <si>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</si>
  <si>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</si>
  <si>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</si>
  <si>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</si>
  <si>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</si>
  <si>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</si>
  <si>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</si>
  <si>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</si>
  <si>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</si>
  <si>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</si>
  <si>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</si>
  <si>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</si>
  <si>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</si>
  <si>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</si>
  <si>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</si>
  <si>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</si>
  <si>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</si>
  <si>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</si>
  <si>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</si>
  <si>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</si>
  <si>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</si>
  <si>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</si>
  <si>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</si>
  <si>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</si>
  <si>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</si>
  <si>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</si>
  <si>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</si>
  <si>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</si>
  <si>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</si>
  <si>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</si>
  <si>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</si>
  <si>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</si>
  <si>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</si>
  <si>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</si>
  <si>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</si>
  <si>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</si>
  <si>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</si>
  <si>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</si>
  <si>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</si>
  <si>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</si>
  <si>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</si>
  <si>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</si>
  <si>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</si>
  <si>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</si>
  <si>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</si>
  <si>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</si>
  <si>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</si>
  <si>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</si>
  <si>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</si>
  <si>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</si>
  <si>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</si>
  <si>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</si>
  <si>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</si>
  <si>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</si>
  <si>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</si>
  <si>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</si>
  <si>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</si>
  <si>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</si>
  <si>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</si>
  <si>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</si>
  <si>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</si>
  <si>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</si>
  <si>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</si>
  <si>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</si>
  <si>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</si>
  <si>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</si>
  <si>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</si>
  <si>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</si>
  <si>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</si>
  <si>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</si>
  <si>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</si>
  <si>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</si>
  <si>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</si>
  <si>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</si>
  <si>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</si>
  <si>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</si>
  <si>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</si>
  <si>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</si>
  <si>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</si>
  <si>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</si>
  <si>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</si>
  <si>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</si>
  <si>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</si>
  <si>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</si>
  <si>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</si>
  <si>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</si>
  <si>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</si>
  <si>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</si>
  <si>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</si>
  <si>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</si>
  <si>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</si>
  <si>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</si>
  <si>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</si>
  <si>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</si>
  <si>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</si>
  <si>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</si>
  <si>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</si>
  <si>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</si>
  <si>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</si>
  <si>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</si>
  <si>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</si>
  <si>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</si>
  <si>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</si>
  <si>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</si>
  <si>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</si>
  <si>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</si>
  <si>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</si>
  <si>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</si>
  <si>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</si>
  <si>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</si>
  <si>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</si>
  <si>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</si>
  <si>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</si>
  <si>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</si>
  <si>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</si>
  <si>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</si>
  <si>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</si>
  <si>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</si>
  <si>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</si>
  <si>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</si>
  <si>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</si>
  <si>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</si>
  <si>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</si>
  <si>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</si>
  <si>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</si>
  <si>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</si>
  <si>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</si>
  <si>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</si>
  <si>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</si>
  <si>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</si>
  <si>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</si>
  <si>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</si>
  <si>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</si>
  <si>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</si>
  <si>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</si>
  <si>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</si>
  <si>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</si>
  <si>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</si>
  <si>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</si>
  <si>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</si>
  <si>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</si>
  <si>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</si>
  <si>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</si>
  <si>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</si>
  <si>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</si>
  <si>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</si>
  <si>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</si>
  <si>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</si>
  <si>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</si>
  <si>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</si>
  <si>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</si>
  <si>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</si>
  <si>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</si>
  <si>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</si>
  <si>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</si>
  <si>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</si>
  <si>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</si>
  <si>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</si>
  <si>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</si>
  <si>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</si>
  <si>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</si>
  <si>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</si>
  <si>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</si>
  <si>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</si>
  <si>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</si>
  <si>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</si>
  <si>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</si>
  <si>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</si>
  <si>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</si>
  <si>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</si>
  <si>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</si>
  <si>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</si>
  <si>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</si>
  <si>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</si>
  <si>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</si>
  <si>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</si>
  <si>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</si>
  <si>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</si>
  <si>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</si>
  <si>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</si>
  <si>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</si>
  <si>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</si>
  <si>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</si>
  <si>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</si>
  <si>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</si>
  <si>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</si>
  <si>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</si>
  <si>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</si>
  <si>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</si>
  <si>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</si>
  <si>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</si>
  <si>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</si>
  <si>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</si>
  <si>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</si>
  <si>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</si>
  <si>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</si>
  <si>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</si>
  <si>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</si>
  <si>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</si>
  <si>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</si>
  <si>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</si>
  <si>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</si>
  <si>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</si>
  <si>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</si>
  <si>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</si>
  <si>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</si>
  <si>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</si>
  <si>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</si>
  <si>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</si>
  <si>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</si>
  <si>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</si>
  <si>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</si>
  <si>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</si>
  <si>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</si>
  <si>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</si>
  <si>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</si>
  <si>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</si>
  <si>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</si>
  <si>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</si>
  <si>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</si>
  <si>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</si>
  <si>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</si>
  <si>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</si>
  <si>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</si>
  <si>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</si>
  <si>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</si>
  <si>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</si>
  <si>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</si>
  <si>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</si>
  <si>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</si>
  <si>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</si>
  <si>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</si>
  <si>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</si>
  <si>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</si>
  <si>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</si>
  <si>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</si>
  <si>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</si>
  <si>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</si>
  <si>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</si>
  <si>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</si>
  <si>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</si>
  <si>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</si>
  <si>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</si>
  <si>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</si>
  <si>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</si>
  <si>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</si>
  <si>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</si>
  <si>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</si>
  <si>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</si>
  <si>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</si>
  <si>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</si>
  <si>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</si>
  <si>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</si>
  <si>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</si>
  <si>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</si>
  <si>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</si>
  <si>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</si>
  <si>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</si>
  <si>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</si>
  <si>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</si>
  <si>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</si>
  <si>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</si>
  <si>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</si>
  <si>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</si>
  <si>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</si>
  <si>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</si>
  <si>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</si>
  <si>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</si>
  <si>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</si>
  <si>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</si>
  <si>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</si>
  <si>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</si>
  <si>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</si>
  <si>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</si>
  <si>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</si>
  <si>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</si>
  <si>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</si>
  <si>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</si>
  <si>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</si>
  <si>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</si>
  <si>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</si>
  <si>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</si>
  <si>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</si>
  <si>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</si>
  <si>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</si>
  <si>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</si>
  <si>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</si>
  <si>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</si>
  <si>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</si>
  <si>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</si>
  <si>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</si>
  <si>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</si>
  <si>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</si>
  <si>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</si>
  <si>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</si>
  <si>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</si>
  <si>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</si>
  <si>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</si>
  <si>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</si>
  <si>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</si>
  <si>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</si>
  <si>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</si>
  <si>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</si>
  <si>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</si>
  <si>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</si>
  <si>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</si>
  <si>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</si>
  <si>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</si>
  <si>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</si>
  <si>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</si>
  <si>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</si>
  <si>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</si>
  <si>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</si>
  <si>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</si>
  <si>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</si>
  <si>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</si>
  <si>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</si>
  <si>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</si>
  <si>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</si>
  <si>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</si>
  <si>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</si>
  <si>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</si>
  <si>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</si>
  <si>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</si>
  <si>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</si>
  <si>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</si>
  <si>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</si>
  <si>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</si>
  <si>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</si>
  <si>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</si>
  <si>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</si>
  <si>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</si>
  <si>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</si>
  <si>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</si>
  <si>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</si>
  <si>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</si>
  <si>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</si>
  <si>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</si>
  <si>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</si>
  <si>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</si>
  <si>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</si>
  <si>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</si>
  <si>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</si>
  <si>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</si>
  <si>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</si>
  <si>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</si>
  <si>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</si>
  <si>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</si>
  <si>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</si>
  <si>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</si>
  <si>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</si>
  <si>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</si>
  <si>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</si>
  <si>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</si>
  <si>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</si>
  <si>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</si>
  <si>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</si>
  <si>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</si>
  <si>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</si>
  <si>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</si>
  <si>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</si>
  <si>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</si>
  <si>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</si>
  <si>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</si>
  <si>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</si>
  <si>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</si>
  <si>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</si>
  <si>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</si>
  <si>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</si>
  <si>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</si>
  <si>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</si>
  <si>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</si>
  <si>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</si>
  <si>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</si>
  <si>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</si>
  <si>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</si>
  <si>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</si>
  <si>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</si>
  <si>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</si>
  <si>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</si>
  <si>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</si>
  <si>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</si>
  <si>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</si>
  <si>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</si>
  <si>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</si>
  <si>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</si>
  <si>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</si>
  <si>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</si>
  <si>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</si>
  <si>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</si>
  <si>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</si>
  <si>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</si>
  <si>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</si>
  <si>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</si>
  <si>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</si>
  <si>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</si>
  <si>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</si>
  <si>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</si>
  <si>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</si>
  <si>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</si>
  <si>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</si>
  <si>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</si>
  <si>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</si>
  <si>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</si>
  <si>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</si>
  <si>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</si>
  <si>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</si>
  <si>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</si>
  <si>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</si>
  <si>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</si>
  <si>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</si>
  <si>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</si>
  <si>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</si>
  <si>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</si>
  <si>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</si>
  <si>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</si>
  <si>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</si>
  <si>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</si>
  <si>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</si>
  <si>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</si>
  <si>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</si>
  <si>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</si>
  <si>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</si>
  <si>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</si>
  <si>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</si>
  <si>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</si>
  <si>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</si>
  <si>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</si>
  <si>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</si>
  <si>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</si>
  <si>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</si>
  <si>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</si>
  <si>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</si>
  <si>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</si>
  <si>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</si>
  <si>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</si>
  <si>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</si>
  <si>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</si>
  <si>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</si>
  <si>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</si>
  <si>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</si>
  <si>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</si>
  <si>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</si>
  <si>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</si>
  <si>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</si>
  <si>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</si>
  <si>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</si>
  <si>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</si>
  <si>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</si>
  <si>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</si>
  <si>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</si>
  <si>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</si>
  <si>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</si>
  <si>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</si>
  <si>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</si>
  <si>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</si>
  <si>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</si>
  <si>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</si>
  <si>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</si>
  <si>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</si>
  <si>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</si>
  <si>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</si>
  <si>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</si>
  <si>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</si>
  <si>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</si>
  <si>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</si>
  <si>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</si>
  <si>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</si>
  <si>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</si>
  <si>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</si>
  <si>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</si>
  <si>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</si>
  <si>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</si>
  <si>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</si>
  <si>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</si>
  <si>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</si>
  <si>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</si>
  <si>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</si>
  <si>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</si>
  <si>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</si>
  <si>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</si>
  <si>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</si>
  <si>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</si>
  <si>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</si>
  <si>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</si>
  <si>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</si>
  <si>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</si>
  <si>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</si>
  <si>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</si>
  <si>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</si>
  <si>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</si>
  <si>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</si>
  <si>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</si>
  <si>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</si>
  <si>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</si>
  <si>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</si>
  <si>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</si>
  <si>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</si>
  <si>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</si>
  <si>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</si>
  <si>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</si>
  <si>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</si>
  <si>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</si>
  <si>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</si>
  <si>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</si>
  <si>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</si>
  <si>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</si>
  <si>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</si>
  <si>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</si>
  <si>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</si>
  <si>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</si>
  <si>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</si>
  <si>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</si>
  <si>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</si>
  <si>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</si>
  <si>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</si>
  <si>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</si>
  <si>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</si>
  <si>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</si>
  <si>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</si>
  <si>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</si>
  <si>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</si>
  <si>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</si>
  <si>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</si>
  <si>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</si>
  <si>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</si>
  <si>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</si>
  <si>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</si>
  <si>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</si>
  <si>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</si>
  <si>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</si>
  <si>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</si>
  <si>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</si>
  <si>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</si>
  <si>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</si>
  <si>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</si>
  <si>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</si>
  <si>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</si>
  <si>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</si>
  <si>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</si>
  <si>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</si>
  <si>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</si>
  <si>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</si>
  <si>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</si>
  <si>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</si>
  <si>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</si>
  <si>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</si>
  <si>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</si>
  <si>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</si>
  <si>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</si>
  <si>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</si>
  <si>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</si>
  <si>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</si>
  <si>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</si>
  <si>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</si>
  <si>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</si>
  <si>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</si>
  <si>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</si>
  <si>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</si>
  <si>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</si>
  <si>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</si>
  <si>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</si>
  <si>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</si>
  <si>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</si>
  <si>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</si>
  <si>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</si>
  <si>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</si>
  <si>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</si>
  <si>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</si>
  <si>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</si>
  <si>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</si>
  <si>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</si>
  <si>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</si>
  <si>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</si>
  <si>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</si>
  <si>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</si>
  <si>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</si>
  <si>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</si>
  <si>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</si>
  <si>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</si>
  <si>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</si>
  <si>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</si>
  <si>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</si>
  <si>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</si>
  <si>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</si>
  <si>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</si>
  <si>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</si>
  <si>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</si>
  <si>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</si>
  <si>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</si>
  <si>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</si>
  <si>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</si>
  <si>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</si>
  <si>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</si>
  <si>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</si>
  <si>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</si>
  <si>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</si>
  <si>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</si>
  <si>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</si>
  <si>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</si>
  <si>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</si>
  <si>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</si>
  <si>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</si>
  <si>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</si>
  <si>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</si>
  <si>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</si>
  <si>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</si>
  <si>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</si>
  <si>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</si>
  <si>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</si>
  <si>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</si>
  <si>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</si>
  <si>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</si>
  <si>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</si>
  <si>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</si>
  <si>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</si>
  <si>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</si>
  <si>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</si>
  <si>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</si>
  <si>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</si>
  <si>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</si>
  <si>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</si>
  <si>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</si>
  <si>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</si>
  <si>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</si>
  <si>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</si>
  <si>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</si>
  <si>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</si>
  <si>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</si>
  <si>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</si>
  <si>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</si>
  <si>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</si>
  <si>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</si>
  <si>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</si>
  <si>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</si>
  <si>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</si>
  <si>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</si>
  <si>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</si>
  <si>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</si>
  <si>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</si>
  <si>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</si>
  <si>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</si>
  <si>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</si>
  <si>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</si>
  <si>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</si>
  <si>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</si>
  <si>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</si>
  <si>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</si>
  <si>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</si>
  <si>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</si>
  <si>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</si>
  <si>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</si>
  <si>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</si>
  <si>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</si>
  <si>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</si>
  <si>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</si>
  <si>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</si>
  <si>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</si>
  <si>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</si>
  <si>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</si>
  <si>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</si>
  <si>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</si>
  <si>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</si>
  <si>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</si>
  <si>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</si>
  <si>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</si>
  <si>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</si>
  <si>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</si>
  <si>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</si>
  <si>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</si>
  <si>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</si>
  <si>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</si>
  <si>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</si>
  <si>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</si>
  <si>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</si>
  <si>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</si>
  <si>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</si>
  <si>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</si>
  <si>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</si>
  <si>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</si>
  <si>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</si>
  <si>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</si>
  <si>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</si>
  <si>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</si>
  <si>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</si>
  <si>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</si>
  <si>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</si>
  <si>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</si>
  <si>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</si>
  <si>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</si>
  <si>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</si>
  <si>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</si>
  <si>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</si>
  <si>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</si>
  <si>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</si>
  <si>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</si>
  <si>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</si>
  <si>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</si>
  <si>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</si>
  <si>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</si>
  <si>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</si>
  <si>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</si>
  <si>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</si>
  <si>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</si>
  <si>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</si>
  <si>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</si>
  <si>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</si>
  <si>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</si>
  <si>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</si>
  <si>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</si>
  <si>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</si>
  <si>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</si>
  <si>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</si>
  <si>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</si>
  <si>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</si>
  <si>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</si>
  <si>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</si>
  <si>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</si>
  <si>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</si>
  <si>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</si>
  <si>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</si>
  <si>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</si>
  <si>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</si>
  <si>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</si>
  <si>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</si>
  <si>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</si>
  <si>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</si>
  <si>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</si>
  <si>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</si>
  <si>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</si>
  <si>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</si>
  <si>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</si>
  <si>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</si>
  <si>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</si>
  <si>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</si>
  <si>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</si>
  <si>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</si>
  <si>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</si>
  <si>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</si>
  <si>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</si>
  <si>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</si>
  <si>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</si>
  <si>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</si>
  <si>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</si>
  <si>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</si>
  <si>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</si>
  <si>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</si>
  <si>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</si>
  <si>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</si>
  <si>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</si>
  <si>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</si>
  <si>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</si>
  <si>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</si>
  <si>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</si>
  <si>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</si>
  <si>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</si>
  <si>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</si>
  <si>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</si>
  <si>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</si>
  <si>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</si>
  <si>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</si>
  <si>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</si>
  <si>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</si>
  <si>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</si>
  <si>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</si>
  <si>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</si>
  <si>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</si>
  <si>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</si>
  <si>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</si>
  <si>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</si>
  <si>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</si>
  <si>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</si>
  <si>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</si>
  <si>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</si>
  <si>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</si>
  <si>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</si>
  <si>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</si>
  <si>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</si>
  <si>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</si>
  <si>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</si>
  <si>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</si>
  <si>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</si>
  <si>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</si>
  <si>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</si>
  <si>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</si>
  <si>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</si>
  <si>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</si>
  <si>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</si>
  <si>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</si>
  <si>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</si>
  <si>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</si>
  <si>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</si>
  <si>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</si>
  <si>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</si>
  <si>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</si>
  <si>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</si>
  <si>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</si>
  <si>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</si>
  <si>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</si>
  <si>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</si>
  <si>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</si>
  <si>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</si>
  <si>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</si>
  <si>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</si>
  <si>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</si>
  <si>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</si>
  <si>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</si>
  <si>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</si>
  <si>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</si>
  <si>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</si>
  <si>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</si>
  <si>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</si>
  <si>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</si>
  <si>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</si>
  <si>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</si>
  <si>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</si>
  <si>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</si>
  <si>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</si>
  <si>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</si>
  <si>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</si>
  <si>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</si>
  <si>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</si>
  <si>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</si>
  <si>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</si>
  <si>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</si>
  <si>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</si>
  <si>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</si>
  <si>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</si>
  <si>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</si>
  <si>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</si>
  <si>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</si>
  <si>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</si>
  <si>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</si>
  <si>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</si>
  <si>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</si>
  <si>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</si>
  <si>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</si>
  <si>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</si>
  <si>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</si>
  <si>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</si>
  <si>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</si>
  <si>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</si>
  <si>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</si>
  <si>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</si>
  <si>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</si>
  <si>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</si>
  <si>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</si>
  <si>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</si>
  <si>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</si>
  <si>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</si>
  <si>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</si>
  <si>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</si>
  <si>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</si>
  <si>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</si>
  <si>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</si>
  <si>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</si>
  <si>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</si>
  <si>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</si>
  <si>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</si>
  <si>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</si>
  <si>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</si>
  <si>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</si>
  <si>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</si>
  <si>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</si>
  <si>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</si>
  <si>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</si>
  <si>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</si>
  <si>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</si>
  <si>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</si>
  <si>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</si>
  <si>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</si>
  <si>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</si>
  <si>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</si>
  <si>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</si>
  <si>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</si>
  <si>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</si>
  <si>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</si>
  <si>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</si>
  <si>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</si>
  <si>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</si>
  <si>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</si>
  <si>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</si>
  <si>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</si>
  <si>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</si>
  <si>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</si>
  <si>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</si>
  <si>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</si>
  <si>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</si>
  <si>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</si>
  <si>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</si>
  <si>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</si>
  <si>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</si>
  <si>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</si>
  <si>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</si>
  <si>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</si>
  <si>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</si>
  <si>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</si>
  <si>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</si>
  <si>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</si>
  <si>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</si>
  <si>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</si>
  <si>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</si>
  <si>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</si>
  <si>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</si>
  <si>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</si>
  <si>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</si>
  <si>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</si>
  <si>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</si>
  <si>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</si>
  <si>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</si>
  <si>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</si>
  <si>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</si>
  <si>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</si>
  <si>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</si>
  <si>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</si>
  <si>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</si>
  <si>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</si>
  <si>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</si>
  <si>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</si>
  <si>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</si>
  <si>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</si>
  <si>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</si>
  <si>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</si>
  <si>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</si>
  <si>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</si>
  <si>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</si>
  <si>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</si>
  <si>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</si>
  <si>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</si>
  <si>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</si>
  <si>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</si>
  <si>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</si>
  <si>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</si>
  <si>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</si>
  <si>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</si>
  <si>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</si>
  <si>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</si>
  <si>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</si>
  <si>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</si>
  <si>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</si>
  <si>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</si>
  <si>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</si>
  <si>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</si>
  <si>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</si>
  <si>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</si>
  <si>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</si>
  <si>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</si>
  <si>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</si>
  <si>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</si>
  <si>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</si>
  <si>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</si>
  <si>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</si>
  <si>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</si>
  <si>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</si>
  <si>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</si>
  <si>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</si>
  <si>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</si>
  <si>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</si>
  <si>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</si>
  <si>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</si>
  <si>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</si>
  <si>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</si>
  <si>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</si>
  <si>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</si>
  <si>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</si>
  <si>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</si>
  <si>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</si>
  <si>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</si>
  <si>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</si>
  <si>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</si>
  <si>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</si>
  <si>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</si>
  <si>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</si>
  <si>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</si>
  <si>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</si>
  <si>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</si>
  <si>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</si>
  <si>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</si>
  <si>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</si>
  <si>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</si>
  <si>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</si>
  <si>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</si>
  <si>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</si>
  <si>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</si>
  <si>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</si>
  <si>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</si>
  <si>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</si>
  <si>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</si>
  <si>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</si>
  <si>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</si>
  <si>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</si>
  <si>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</si>
  <si>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</si>
  <si>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</si>
  <si>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</si>
  <si>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</si>
  <si>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</si>
  <si>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</si>
  <si>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</si>
  <si>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</si>
  <si>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</si>
  <si>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</si>
  <si>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</si>
  <si>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</si>
  <si>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</si>
  <si>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</si>
  <si>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</si>
  <si>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</si>
  <si>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</si>
  <si>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</si>
  <si>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</si>
  <si>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</si>
  <si>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</si>
  <si>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</si>
  <si>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</si>
  <si>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</si>
  <si>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</si>
  <si>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</si>
  <si>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</si>
  <si>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</si>
  <si>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</si>
  <si>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</si>
  <si>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</si>
  <si>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</si>
  <si>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</si>
  <si>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</si>
  <si>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</si>
  <si>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</si>
  <si>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</si>
  <si>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</si>
  <si>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</si>
  <si>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</si>
  <si>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</si>
  <si>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</si>
  <si>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</si>
  <si>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</si>
  <si>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</si>
  <si>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</si>
  <si>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</si>
  <si>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</si>
  <si>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</si>
  <si>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</si>
  <si>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</si>
  <si>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</si>
  <si>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</si>
  <si>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</si>
  <si>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</si>
  <si>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</si>
  <si>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</si>
  <si>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</si>
  <si>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</si>
  <si>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</si>
  <si>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</si>
  <si>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</si>
  <si>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</si>
  <si>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</si>
  <si>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</si>
  <si>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</si>
  <si>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</si>
  <si>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</si>
  <si>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</si>
  <si>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</si>
  <si>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</si>
  <si>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</si>
  <si>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</si>
  <si>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</si>
  <si>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</si>
  <si>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</si>
  <si>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</si>
  <si>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</si>
  <si>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</si>
  <si>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</si>
  <si>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</si>
  <si>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</si>
  <si>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</si>
  <si>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</si>
  <si>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</si>
  <si>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</si>
  <si>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</si>
  <si>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</si>
  <si>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</si>
  <si>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</si>
  <si>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</si>
  <si>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</si>
  <si>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</si>
  <si>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</si>
  <si>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</si>
  <si>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</si>
  <si>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</si>
  <si>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</si>
  <si>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</si>
  <si>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</si>
  <si>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</si>
  <si>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</si>
  <si>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</si>
  <si>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</si>
  <si>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</si>
  <si>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</si>
  <si>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</si>
  <si>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</si>
  <si>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</si>
  <si>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</si>
  <si>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</si>
  <si>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</si>
  <si>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</si>
  <si>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</si>
  <si>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</si>
  <si>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</si>
  <si>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</si>
  <si>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</si>
  <si>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</si>
  <si>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</si>
  <si>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</si>
  <si>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</si>
  <si>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</si>
  <si>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</si>
  <si>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</si>
  <si>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</si>
  <si>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</si>
  <si>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</si>
  <si>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</si>
  <si>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</si>
  <si>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</si>
  <si>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</si>
  <si>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</si>
  <si>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</si>
  <si>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</si>
  <si>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</si>
  <si>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</si>
  <si>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</si>
  <si>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</si>
  <si>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</si>
  <si>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</si>
  <si>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</si>
  <si>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</si>
  <si>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</si>
  <si>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</si>
  <si>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</si>
  <si>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</si>
  <si>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</si>
  <si>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</si>
  <si>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</si>
  <si>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</si>
  <si>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</si>
  <si>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</si>
  <si>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</si>
  <si>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</si>
  <si>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</si>
  <si>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</si>
  <si>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</si>
  <si>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</si>
  <si>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</si>
  <si>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</si>
  <si>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</si>
  <si>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</si>
  <si>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</si>
  <si>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</si>
  <si>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</si>
  <si>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</si>
  <si>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</si>
  <si>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</si>
  <si>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</si>
  <si>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</si>
  <si>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</si>
  <si>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</si>
  <si>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</si>
  <si>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</si>
  <si>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</si>
  <si>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</si>
  <si>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</si>
  <si>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</si>
  <si>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</si>
  <si>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</si>
  <si>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</si>
  <si>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</si>
  <si>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</si>
  <si>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</si>
  <si>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</si>
  <si>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</si>
  <si>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</si>
  <si>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</si>
  <si>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</si>
  <si>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</si>
  <si>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</si>
  <si>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</si>
  <si>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</si>
  <si>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</si>
  <si>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</si>
  <si>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</si>
  <si>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</si>
  <si>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</si>
  <si>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</si>
  <si>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</si>
  <si>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</si>
  <si>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</si>
  <si>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</si>
  <si>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</si>
  <si>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</si>
  <si>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</si>
  <si>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</si>
  <si>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</si>
  <si>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</si>
  <si>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</si>
  <si>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</si>
  <si>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</si>
  <si>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</si>
  <si>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</si>
  <si>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</si>
  <si>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</si>
  <si>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</si>
  <si>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</si>
  <si>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</si>
  <si>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</si>
  <si>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</si>
  <si>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</si>
  <si>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</si>
  <si>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</si>
  <si>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</si>
  <si>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</si>
  <si>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</si>
  <si>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</si>
  <si>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</si>
  <si>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</si>
  <si>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</si>
  <si>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</si>
  <si>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</si>
  <si>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</si>
  <si>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</si>
  <si>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</si>
  <si>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</si>
  <si>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</si>
  <si>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</si>
  <si>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</si>
  <si>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</si>
  <si>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</si>
  <si>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</si>
  <si>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</si>
  <si>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</si>
  <si>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</si>
  <si>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</si>
  <si>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</si>
  <si>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</si>
  <si>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</si>
  <si>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</si>
  <si>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</si>
  <si>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</si>
  <si>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</si>
  <si>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</si>
  <si>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</si>
  <si>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</si>
  <si>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</si>
  <si>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</si>
  <si>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</si>
  <si>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</si>
  <si>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</si>
  <si>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</si>
  <si>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</si>
  <si>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</si>
  <si>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</si>
  <si>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</si>
  <si>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</si>
  <si>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</si>
  <si>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</si>
  <si>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</si>
  <si>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</si>
  <si>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</si>
  <si>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</si>
  <si>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</si>
  <si>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</si>
  <si>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</si>
  <si>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</si>
  <si>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</si>
  <si>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</si>
  <si>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</si>
  <si>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</si>
  <si>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</si>
  <si>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</si>
  <si>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</si>
  <si>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</si>
  <si>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</si>
  <si>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</si>
  <si>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</si>
  <si>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</si>
  <si>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</si>
  <si>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</si>
  <si>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</si>
  <si>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</si>
  <si>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</si>
  <si>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</si>
  <si>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</si>
  <si>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</si>
  <si>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</si>
  <si>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</si>
  <si>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</si>
  <si>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</si>
  <si>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</si>
  <si>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</si>
  <si>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</si>
  <si>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</si>
  <si>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</si>
  <si>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</si>
  <si>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</si>
  <si>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</si>
  <si>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</si>
  <si>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</si>
  <si>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</si>
  <si>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</si>
  <si>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</si>
  <si>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</si>
  <si>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</si>
  <si>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</si>
  <si>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</si>
  <si>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</si>
  <si>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</si>
  <si>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</si>
  <si>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</si>
  <si>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</si>
  <si>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</si>
  <si>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</si>
  <si>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</si>
  <si>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</si>
  <si>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</si>
  <si>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</si>
  <si>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</si>
  <si>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</si>
  <si>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</si>
  <si>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</si>
  <si>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</si>
  <si>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</si>
  <si>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</si>
  <si>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</si>
  <si>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</si>
  <si>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</si>
  <si>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</si>
  <si>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</si>
  <si>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</si>
  <si>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</si>
  <si>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</si>
  <si>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</si>
  <si>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</si>
  <si>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</si>
  <si>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</si>
  <si>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</si>
  <si>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</si>
  <si>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</si>
  <si>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</si>
  <si>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</si>
  <si>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</si>
  <si>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</si>
  <si>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</si>
  <si>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</si>
  <si>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</si>
  <si>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</si>
  <si>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</si>
  <si>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</si>
  <si>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</si>
  <si>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</si>
  <si>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</si>
  <si>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</si>
  <si>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</si>
  <si>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</si>
  <si>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</si>
  <si>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</si>
  <si>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</si>
  <si>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</si>
  <si>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</si>
  <si>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</si>
  <si>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</si>
  <si>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</si>
  <si>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</si>
  <si>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</si>
  <si>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</si>
  <si>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</si>
  <si>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</si>
  <si>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</si>
  <si>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</si>
  <si>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</si>
  <si>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</si>
  <si>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</si>
  <si>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</si>
  <si>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</si>
  <si>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</si>
  <si>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</si>
  <si>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</si>
  <si>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</si>
  <si>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</si>
  <si>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</si>
  <si>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</si>
  <si>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</si>
  <si>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</si>
  <si>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</si>
  <si>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</si>
  <si>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</si>
  <si>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</si>
  <si>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</si>
  <si>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</si>
  <si>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</si>
  <si>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</si>
  <si>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</si>
  <si>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</si>
  <si>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</si>
  <si>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</si>
  <si>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</si>
  <si>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</si>
  <si>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</si>
  <si>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</si>
  <si>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</si>
  <si>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</si>
  <si>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</si>
  <si>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</si>
  <si>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</si>
  <si>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</si>
  <si>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</si>
  <si>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</si>
  <si>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</si>
  <si>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</si>
  <si>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</si>
  <si>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</si>
  <si>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</si>
  <si>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</si>
  <si>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</si>
  <si>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</si>
  <si>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</si>
  <si>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</si>
  <si>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</si>
  <si>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</si>
  <si>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</si>
  <si>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</si>
  <si>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</si>
  <si>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</si>
  <si>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</si>
  <si>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</si>
  <si>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</si>
  <si>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</si>
  <si>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</si>
  <si>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</si>
  <si>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</si>
  <si>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</si>
  <si>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</si>
  <si>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</si>
  <si>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</si>
  <si>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</si>
  <si>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</si>
  <si>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</si>
  <si>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</si>
  <si>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</si>
  <si>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</si>
  <si>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</si>
  <si>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</si>
  <si>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</si>
  <si>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</si>
  <si>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</si>
  <si>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</si>
  <si>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</si>
  <si>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</si>
  <si>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</si>
  <si>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</si>
  <si>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</si>
  <si>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</si>
  <si>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</si>
  <si>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</si>
  <si>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</si>
  <si>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</si>
  <si>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</si>
  <si>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</si>
  <si>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</si>
  <si>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</si>
  <si>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</si>
  <si>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</si>
  <si>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</si>
  <si>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</si>
  <si>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</si>
  <si>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</si>
  <si>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</si>
  <si>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</si>
  <si>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</si>
  <si>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</si>
  <si>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</si>
  <si>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</si>
  <si>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</si>
  <si>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</si>
  <si>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</si>
  <si>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</si>
  <si>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</si>
  <si>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</si>
  <si>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</si>
  <si>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</si>
  <si>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</si>
  <si>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</si>
  <si>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</si>
  <si>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</si>
  <si>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</si>
  <si>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</si>
  <si>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</si>
  <si>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</si>
  <si>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</si>
  <si>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</si>
  <si>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</si>
  <si>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</si>
  <si>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</si>
  <si>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</si>
  <si>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</si>
  <si>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</si>
  <si>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</si>
  <si>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</si>
  <si>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</si>
  <si>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</si>
  <si>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</si>
  <si>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</si>
  <si>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</si>
  <si>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</si>
  <si>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</si>
  <si>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</si>
  <si>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</si>
  <si>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</si>
  <si>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</si>
  <si>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</si>
  <si>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</si>
  <si>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</si>
  <si>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</si>
  <si>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</si>
  <si>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</si>
  <si>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</si>
  <si>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</si>
  <si>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</si>
  <si>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</si>
  <si>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</si>
  <si>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</si>
  <si>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</si>
  <si>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</si>
  <si>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</si>
  <si>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</si>
  <si>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</si>
  <si>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</si>
  <si>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</si>
  <si>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</si>
  <si>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</si>
  <si>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</si>
  <si>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</si>
  <si>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</si>
  <si>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</si>
  <si>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</si>
  <si>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</si>
  <si>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</si>
  <si>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</si>
  <si>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</si>
  <si>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</si>
  <si>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</si>
  <si>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</si>
  <si>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</si>
  <si>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</si>
  <si>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</si>
  <si>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</si>
  <si>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</si>
  <si>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</si>
  <si>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</si>
  <si>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</si>
  <si>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</si>
  <si>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</si>
  <si>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</si>
  <si>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</si>
  <si>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</si>
  <si>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</si>
  <si>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</si>
  <si>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</si>
  <si>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</si>
  <si>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</si>
  <si>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</si>
  <si>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</si>
  <si>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</si>
  <si>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</si>
  <si>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</si>
  <si>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</si>
  <si>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</si>
  <si>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</si>
  <si>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</si>
  <si>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</si>
  <si>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</si>
  <si>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</si>
  <si>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</si>
  <si>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</si>
  <si>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</si>
  <si>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</si>
  <si>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</si>
  <si>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</si>
  <si>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</si>
  <si>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</si>
  <si>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</si>
  <si>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</si>
  <si>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</si>
  <si>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</si>
  <si>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</si>
  <si>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</si>
  <si>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</si>
  <si>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</si>
  <si>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</si>
  <si>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</si>
  <si>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</si>
  <si>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</si>
  <si>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</si>
  <si>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</si>
  <si>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</si>
  <si>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</si>
  <si>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</si>
  <si>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</si>
  <si>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</si>
  <si>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</si>
  <si>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</si>
  <si>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</si>
  <si>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</si>
  <si>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</si>
  <si>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</si>
  <si>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</si>
  <si>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</si>
  <si>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</si>
  <si>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</si>
  <si>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</si>
  <si>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</si>
  <si>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</si>
  <si>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</si>
  <si>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</si>
  <si>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</si>
  <si>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</si>
  <si>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</si>
  <si>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</si>
  <si>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</si>
  <si>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</si>
  <si>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</si>
  <si>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</si>
  <si>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</si>
  <si>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</si>
  <si>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</si>
  <si>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</si>
  <si>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</si>
  <si>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</si>
  <si>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</si>
  <si>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</si>
  <si>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</si>
  <si>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</si>
  <si>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</si>
  <si>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</si>
  <si>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</si>
  <si>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</si>
  <si>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</si>
  <si>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</si>
  <si>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</si>
  <si>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</si>
  <si>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</si>
  <si>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</si>
  <si>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</si>
  <si>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</si>
  <si>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</si>
  <si>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</si>
  <si>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</si>
  <si>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</si>
  <si>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</si>
  <si>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</si>
  <si>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</si>
  <si>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</si>
  <si>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</si>
  <si>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</si>
  <si>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</si>
  <si>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</si>
  <si>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</si>
  <si>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</si>
  <si>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</si>
  <si>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</si>
  <si>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</si>
  <si>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</si>
  <si>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</si>
  <si>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</si>
  <si>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</si>
  <si>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</si>
  <si>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</si>
  <si>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</si>
  <si>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</si>
  <si>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</si>
  <si>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</si>
  <si>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</si>
  <si>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</si>
  <si>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</si>
  <si>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</si>
  <si>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</si>
  <si>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</si>
  <si>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</si>
  <si>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</si>
  <si>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</si>
  <si>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</si>
  <si>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</si>
  <si>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</si>
  <si>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</si>
  <si>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</si>
  <si>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</si>
  <si>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</si>
  <si>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</si>
  <si>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</si>
  <si>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</si>
  <si>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</si>
  <si>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</si>
  <si>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</si>
  <si>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</si>
  <si>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</si>
  <si>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</si>
  <si>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</si>
  <si>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</si>
  <si>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</si>
  <si>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</si>
  <si>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</si>
  <si>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</si>
  <si>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</si>
  <si>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</si>
  <si>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</si>
  <si>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</si>
  <si>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</si>
  <si>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</si>
  <si>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</si>
  <si>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</si>
  <si>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</si>
  <si>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</si>
  <si>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</si>
  <si>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</si>
  <si>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</si>
  <si>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</si>
  <si>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</si>
  <si>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</si>
  <si>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</si>
  <si>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</si>
  <si>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</si>
  <si>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</si>
  <si>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</si>
  <si>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</si>
  <si>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</si>
  <si>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</si>
  <si>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</si>
  <si>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</si>
  <si>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</si>
  <si>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</si>
  <si>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</si>
  <si>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</si>
  <si>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</si>
  <si>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</si>
  <si>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</si>
  <si>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</si>
  <si>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</si>
  <si>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</si>
  <si>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</si>
  <si>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</si>
  <si>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</si>
  <si>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</si>
  <si>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</si>
  <si>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</si>
  <si>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</si>
  <si>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</si>
  <si>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</si>
  <si>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</si>
  <si>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</si>
  <si>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</si>
  <si>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</si>
  <si>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</si>
  <si>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</si>
  <si>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</si>
  <si>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</si>
  <si>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</si>
  <si>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</si>
  <si>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</si>
  <si>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</si>
  <si>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</si>
  <si>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</si>
  <si>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</si>
  <si>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</si>
  <si>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</si>
  <si>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</si>
  <si>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</si>
  <si>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</si>
  <si>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</si>
  <si>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</si>
  <si>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</si>
  <si>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</si>
  <si>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</si>
  <si>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</si>
  <si>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</si>
  <si>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</si>
  <si>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</si>
  <si>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</si>
  <si>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</si>
  <si>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</si>
  <si>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</si>
  <si>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</si>
  <si>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</si>
  <si>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</si>
  <si>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</si>
  <si>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</si>
  <si>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</si>
  <si>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</si>
  <si>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</si>
  <si>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</si>
  <si>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</si>
  <si>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</si>
  <si>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</si>
  <si>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</si>
  <si>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</si>
  <si>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</si>
  <si>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</si>
  <si>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</si>
  <si>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</si>
  <si>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</si>
  <si>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</si>
  <si>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</si>
  <si>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</si>
  <si>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</si>
  <si>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</si>
  <si>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</si>
  <si>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</si>
  <si>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</si>
  <si>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</si>
  <si>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</si>
  <si>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</si>
  <si>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</si>
  <si>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</si>
  <si>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</si>
  <si>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</si>
  <si>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</si>
  <si>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</si>
  <si>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</si>
  <si>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</si>
  <si>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</si>
  <si>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</si>
  <si>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</si>
  <si>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</si>
  <si>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</si>
  <si>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</si>
  <si>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</si>
  <si>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</si>
  <si>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</si>
  <si>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</si>
  <si>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</si>
  <si>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</si>
  <si>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</si>
  <si>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</si>
  <si>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</si>
  <si>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</si>
  <si>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</si>
  <si>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</si>
  <si>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</si>
  <si>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</si>
  <si>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</si>
  <si>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</si>
  <si>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</si>
  <si>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</si>
  <si>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</si>
  <si>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</si>
  <si>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</si>
  <si>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</si>
  <si>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</si>
  <si>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</si>
  <si>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</si>
  <si>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</si>
  <si>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</si>
  <si>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</si>
  <si>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</si>
  <si>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</si>
  <si>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</si>
  <si>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</si>
  <si>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</si>
  <si>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</si>
  <si>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</si>
  <si>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</si>
  <si>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</si>
  <si>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</si>
  <si>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</si>
  <si>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</si>
  <si>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</si>
  <si>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</si>
  <si>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</si>
  <si>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</si>
  <si>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</si>
  <si>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</si>
  <si>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</si>
  <si>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</si>
  <si>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</si>
  <si>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</si>
  <si>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</si>
  <si>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</si>
  <si>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</si>
  <si>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</si>
  <si>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</si>
  <si>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</si>
  <si>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</si>
  <si>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</si>
  <si>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</si>
  <si>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</si>
  <si>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</si>
  <si>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</si>
  <si>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</si>
  <si>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</si>
  <si>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</si>
  <si>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</si>
  <si>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</si>
  <si>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</si>
  <si>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</si>
  <si>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</si>
  <si>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</si>
  <si>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</si>
  <si>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</si>
  <si>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</si>
  <si>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</si>
  <si>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</si>
  <si>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</si>
  <si>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</si>
  <si>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</si>
  <si>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</si>
  <si>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</si>
  <si>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</si>
  <si>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</si>
  <si>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</si>
  <si>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</si>
  <si>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</si>
  <si>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</si>
  <si>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</si>
  <si>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</si>
  <si>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</si>
  <si>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</si>
  <si>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</si>
  <si>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</si>
  <si>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</si>
  <si>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</si>
  <si>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</si>
  <si>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</si>
  <si>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</si>
  <si>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</si>
  <si>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</si>
  <si>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</si>
  <si>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</si>
  <si>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</si>
  <si>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</si>
  <si>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</si>
  <si>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</si>
  <si>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</si>
  <si>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</si>
  <si>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</si>
  <si>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</si>
  <si>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</si>
  <si>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</si>
  <si>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</si>
  <si>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</si>
  <si>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</si>
  <si>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</si>
  <si>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</si>
  <si>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</si>
  <si>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</si>
  <si>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</si>
  <si>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</si>
  <si>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</si>
  <si>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</si>
  <si>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</si>
  <si>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</si>
  <si>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</si>
  <si>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</si>
  <si>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</si>
  <si>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</si>
  <si>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</si>
  <si>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</si>
  <si>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</si>
  <si>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</si>
  <si>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</si>
  <si>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</si>
  <si>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</si>
  <si>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</si>
  <si>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</si>
  <si>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</si>
  <si>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</si>
  <si>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</si>
  <si>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</si>
  <si>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</si>
  <si>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</si>
  <si>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</si>
  <si>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</si>
  <si>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</si>
  <si>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</si>
  <si>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</si>
  <si>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</si>
  <si>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</si>
  <si>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</si>
  <si>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</si>
  <si>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</si>
  <si>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</si>
  <si>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</si>
  <si>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</si>
  <si>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</si>
  <si>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</si>
  <si>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</si>
  <si>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</si>
  <si>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</si>
  <si>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</si>
  <si>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</si>
  <si>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</si>
  <si>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</si>
  <si>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</si>
  <si>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</si>
  <si>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</si>
  <si>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</si>
  <si>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</si>
  <si>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</si>
  <si>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</si>
  <si>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</si>
  <si>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</si>
  <si>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</si>
  <si>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</si>
  <si>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</si>
  <si>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</si>
  <si>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</si>
  <si>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</si>
  <si>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</si>
  <si>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</si>
  <si>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</si>
  <si>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</si>
  <si>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</si>
  <si>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</si>
  <si>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</si>
  <si>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</si>
  <si>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</si>
  <si>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</si>
  <si>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</si>
  <si>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</si>
  <si>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</si>
  <si>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</si>
  <si>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</si>
  <si>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</si>
  <si>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</si>
  <si>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</si>
  <si>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</si>
  <si>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</si>
  <si>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</si>
  <si>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</si>
  <si>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</si>
  <si>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</si>
  <si>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</si>
  <si>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</si>
  <si>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</si>
  <si>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</si>
  <si>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</si>
  <si>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</si>
  <si>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</si>
  <si>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</si>
  <si>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</si>
  <si>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</si>
  <si>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</si>
  <si>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</si>
  <si>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</si>
  <si>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</si>
  <si>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</si>
  <si>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</si>
  <si>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</si>
  <si>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</si>
  <si>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</si>
  <si>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</si>
  <si>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</si>
  <si>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</si>
  <si>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</si>
  <si>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</si>
  <si>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</si>
  <si>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</si>
  <si>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</si>
  <si>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</si>
  <si>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</si>
  <si>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</si>
  <si>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</si>
  <si>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</si>
  <si>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</si>
  <si>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</si>
  <si>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</si>
  <si>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</si>
  <si>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</si>
  <si>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</si>
  <si>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</si>
  <si>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</si>
  <si>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</si>
  <si>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</si>
  <si>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</si>
  <si>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</si>
  <si>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</si>
  <si>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</si>
  <si>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</si>
  <si>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</si>
  <si>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</si>
  <si>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</si>
  <si>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</si>
  <si>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</si>
  <si>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</si>
  <si>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</si>
  <si>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</si>
  <si>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</si>
  <si>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</si>
  <si>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</si>
  <si>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</si>
  <si>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</si>
  <si>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</si>
  <si>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</si>
  <si>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</si>
  <si>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</si>
  <si>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</si>
  <si>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</si>
  <si>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</si>
  <si>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</si>
  <si>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</si>
  <si>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</si>
  <si>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</si>
  <si>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</si>
  <si>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</si>
  <si>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</si>
  <si>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</si>
  <si>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</si>
  <si>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</si>
  <si>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</si>
  <si>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</si>
  <si>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</si>
  <si>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</si>
  <si>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</si>
  <si>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</si>
  <si>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</si>
  <si>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</si>
  <si>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</si>
  <si>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</si>
  <si>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</si>
  <si>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</si>
  <si>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</si>
  <si>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</si>
  <si>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</si>
  <si>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</si>
  <si>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</si>
  <si>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</si>
  <si>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</si>
  <si>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</si>
  <si>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</si>
  <si>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</si>
  <si>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</si>
  <si>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</si>
  <si>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</si>
  <si>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</si>
  <si>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</si>
  <si>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</si>
  <si>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</si>
  <si>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</si>
  <si>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</si>
  <si>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</si>
  <si>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</si>
  <si>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</si>
  <si>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</si>
  <si>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</si>
  <si>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</si>
  <si>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</si>
  <si>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</si>
  <si>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</si>
  <si>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</si>
  <si>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</si>
  <si>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</si>
  <si>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</si>
  <si>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</si>
  <si>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</si>
  <si>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</si>
  <si>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</si>
  <si>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</si>
  <si>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</si>
  <si>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</si>
  <si>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</si>
  <si>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</si>
  <si>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</si>
  <si>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</si>
  <si>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</si>
  <si>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</si>
  <si>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</si>
  <si>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</si>
  <si>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</si>
  <si>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</si>
  <si>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</si>
  <si>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</si>
  <si>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</si>
  <si>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</si>
  <si>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</si>
  <si>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</si>
  <si>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</si>
  <si>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</si>
  <si>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</si>
  <si>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</si>
  <si>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</si>
  <si>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</si>
  <si>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</si>
  <si>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</si>
  <si>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</si>
  <si>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</si>
  <si>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</si>
  <si>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</si>
  <si>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</si>
  <si>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</si>
  <si>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</si>
  <si>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</si>
  <si>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</si>
  <si>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</si>
  <si>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</si>
  <si>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</si>
  <si>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</si>
  <si>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</si>
  <si>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</si>
  <si>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</si>
  <si>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</si>
  <si>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</si>
  <si>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</si>
  <si>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</si>
  <si>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</si>
  <si>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</si>
  <si>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</si>
  <si>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</si>
  <si>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</si>
  <si>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</si>
  <si>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</si>
  <si>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</si>
  <si>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</si>
  <si>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</si>
  <si>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</si>
  <si>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</si>
  <si>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</si>
  <si>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</si>
  <si>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</si>
  <si>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</si>
  <si>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</si>
  <si>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</si>
  <si>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</si>
  <si>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</si>
  <si>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</si>
  <si>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</si>
  <si>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</si>
  <si>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</si>
  <si>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</si>
  <si>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</si>
  <si>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</si>
  <si>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</si>
  <si>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</si>
  <si>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</si>
  <si>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</si>
  <si>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</si>
  <si>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</si>
  <si>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</si>
  <si>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</si>
  <si>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</si>
  <si>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</si>
  <si>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</si>
  <si>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</si>
  <si>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</si>
  <si>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</si>
  <si>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</si>
  <si>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</si>
  <si>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</si>
  <si>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</si>
  <si>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</si>
  <si>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</si>
  <si>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</si>
  <si>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</si>
  <si>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</si>
  <si>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</si>
  <si>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</si>
  <si>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</si>
  <si>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</si>
  <si>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</si>
  <si>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</si>
  <si>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</si>
  <si>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</si>
  <si>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</si>
  <si>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</si>
  <si>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</si>
  <si>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</si>
  <si>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</si>
  <si>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</si>
  <si>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</si>
  <si>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</si>
  <si>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</si>
  <si>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</si>
  <si>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</si>
  <si>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</si>
  <si>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</si>
  <si>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</si>
  <si>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</si>
  <si>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</si>
  <si>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</si>
  <si>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</si>
  <si>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</si>
  <si>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</si>
  <si>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</si>
  <si>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</si>
  <si>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</si>
  <si>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</si>
  <si>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</si>
  <si>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</si>
  <si>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</si>
  <si>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</si>
  <si>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</si>
  <si>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</si>
  <si>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</si>
  <si>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</si>
  <si>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</si>
  <si>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</si>
  <si>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</si>
  <si>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</si>
  <si>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</si>
  <si>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</si>
  <si>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</si>
  <si>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</si>
  <si>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</si>
  <si>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</si>
  <si>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</si>
  <si>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</si>
  <si>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</si>
  <si>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</si>
  <si>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</si>
  <si>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</si>
  <si>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</si>
  <si>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</si>
  <si>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</si>
  <si>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</si>
  <si>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</si>
  <si>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</si>
  <si>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</si>
  <si>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</si>
  <si>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</si>
  <si>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</si>
  <si>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</si>
  <si>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</si>
  <si>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</si>
  <si>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</si>
  <si>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</si>
  <si>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</si>
  <si>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</si>
  <si>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</si>
  <si>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</si>
  <si>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</si>
  <si>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</si>
  <si>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</si>
  <si>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</si>
  <si>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</si>
  <si>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</si>
  <si>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</si>
  <si>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</si>
  <si>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</si>
  <si>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</si>
  <si>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</si>
  <si>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</si>
  <si>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</si>
  <si>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</si>
  <si>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</si>
  <si>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</si>
  <si>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</si>
  <si>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</si>
  <si>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</si>
  <si>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</si>
  <si>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</si>
  <si>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</si>
  <si>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</si>
  <si>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</si>
  <si>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</si>
  <si>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</si>
  <si>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</si>
  <si>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</si>
  <si>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</si>
  <si>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</si>
  <si>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</si>
  <si>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</si>
  <si>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</si>
  <si>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</si>
  <si>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</si>
  <si>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</si>
  <si>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</si>
  <si>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</si>
  <si>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</si>
  <si>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</si>
  <si>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</si>
  <si>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</si>
  <si>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</si>
  <si>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</si>
  <si>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</si>
  <si>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</si>
  <si>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</si>
  <si>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</si>
  <si>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</si>
  <si>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</si>
  <si>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</si>
  <si>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</si>
  <si>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</si>
  <si>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</si>
  <si>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</si>
  <si>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</si>
  <si>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</si>
  <si>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</si>
  <si>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</si>
  <si>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</si>
  <si>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</si>
  <si>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</si>
  <si>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</si>
  <si>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</si>
  <si>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</si>
  <si>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</si>
  <si>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</si>
  <si>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</si>
  <si>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</si>
  <si>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</si>
  <si>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</si>
  <si>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</si>
  <si>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</si>
  <si>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</si>
  <si>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</si>
  <si>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</si>
  <si>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</si>
  <si>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</si>
  <si>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</si>
  <si>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</si>
  <si>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</si>
  <si>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</si>
  <si>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</si>
  <si>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</si>
  <si>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</si>
  <si>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</si>
  <si>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</si>
  <si>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</si>
  <si>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</si>
  <si>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</si>
  <si>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</si>
  <si>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</si>
  <si>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</si>
  <si>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</si>
  <si>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</si>
  <si>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</si>
  <si>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</si>
  <si>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</si>
  <si>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</si>
  <si>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</si>
  <si>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</si>
  <si>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</si>
  <si>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</si>
  <si>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</si>
  <si>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</si>
  <si>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</si>
  <si>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</si>
  <si>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</si>
  <si>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</si>
  <si>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</si>
  <si>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</si>
  <si>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</si>
  <si>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</si>
  <si>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</si>
  <si>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</si>
  <si>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</si>
  <si>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</si>
  <si>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</si>
  <si>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</si>
  <si>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</si>
  <si>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</si>
  <si>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</si>
  <si>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</si>
  <si>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</si>
  <si>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</si>
  <si>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</si>
  <si>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</si>
  <si>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</si>
  <si>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</si>
  <si>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</si>
  <si>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</si>
  <si>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</si>
  <si>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</si>
  <si>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</si>
  <si>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</si>
  <si>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</si>
  <si>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</si>
  <si>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</si>
  <si>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</si>
  <si>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</si>
  <si>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</si>
  <si>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</si>
  <si>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</si>
  <si>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</si>
  <si>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</si>
  <si>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</si>
  <si>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</si>
  <si>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</si>
  <si>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</si>
  <si>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</si>
  <si>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</si>
  <si>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</si>
  <si>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</si>
  <si>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</si>
  <si>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</si>
  <si>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</si>
  <si>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</si>
  <si>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</si>
  <si>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</si>
  <si>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</si>
  <si>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</si>
  <si>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</si>
  <si>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</si>
  <si>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</si>
  <si>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</si>
  <si>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</si>
  <si>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</si>
  <si>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</si>
  <si>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</si>
  <si>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</si>
  <si>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</si>
  <si>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</si>
  <si>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</si>
  <si>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</si>
  <si>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</si>
  <si>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</si>
  <si>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</si>
  <si>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</si>
  <si>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</si>
  <si>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</si>
  <si>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</si>
  <si>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</si>
  <si>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</si>
  <si>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</si>
  <si>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</si>
  <si>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</si>
  <si>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</si>
  <si>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</si>
  <si>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</si>
  <si>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</si>
  <si>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</si>
  <si>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</si>
  <si>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</si>
  <si>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</si>
  <si>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</si>
  <si>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</si>
  <si>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</si>
  <si>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</si>
  <si>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</si>
  <si>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</si>
  <si>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</si>
  <si>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</si>
  <si>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</si>
  <si>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</si>
  <si>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</si>
  <si>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</si>
  <si>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</si>
  <si>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</si>
  <si>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</si>
  <si>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</si>
  <si>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</si>
  <si>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</si>
  <si>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</si>
  <si>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</si>
  <si>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</si>
  <si>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</si>
  <si>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</si>
  <si>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</si>
  <si>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</si>
  <si>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</si>
  <si>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</si>
  <si>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</si>
  <si>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</si>
  <si>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</si>
  <si>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</si>
  <si>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</si>
  <si>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</si>
  <si>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</si>
  <si>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</si>
  <si>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</si>
  <si>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</si>
  <si>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</si>
  <si>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</si>
  <si>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</si>
  <si>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</si>
  <si>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</si>
  <si>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</si>
  <si>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</si>
  <si>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</si>
  <si>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</si>
  <si>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</si>
  <si>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</si>
  <si>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</si>
  <si>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</si>
  <si>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</si>
  <si>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</si>
  <si>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</si>
  <si>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</si>
  <si>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</si>
  <si>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</si>
  <si>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</si>
  <si>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</si>
  <si>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</si>
  <si>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</si>
  <si>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</si>
  <si>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</si>
  <si>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</si>
  <si>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</si>
  <si>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</si>
  <si>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</si>
  <si>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</si>
  <si>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</si>
  <si>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</si>
  <si>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</si>
  <si>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</si>
  <si>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</si>
  <si>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</si>
  <si>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</si>
  <si>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</si>
  <si>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</si>
  <si>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</si>
  <si>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</si>
  <si>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</si>
  <si>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</si>
  <si>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</si>
  <si>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</si>
  <si>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</si>
  <si>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</si>
  <si>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</si>
  <si>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</si>
  <si>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</si>
  <si>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</si>
  <si>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</si>
  <si>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</si>
  <si>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</si>
  <si>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</si>
  <si>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</si>
  <si>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</si>
  <si>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</si>
  <si>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</si>
  <si>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</si>
  <si>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</si>
  <si>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</si>
  <si>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</si>
  <si>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</si>
  <si>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</si>
  <si>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</si>
  <si>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</si>
  <si>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</si>
  <si>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</si>
  <si>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</si>
  <si>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</si>
  <si>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</si>
  <si>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</si>
  <si>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</si>
  <si>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</si>
  <si>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</si>
  <si>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</si>
  <si>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</si>
  <si>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</si>
  <si>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</si>
  <si>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</si>
  <si>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</si>
  <si>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</si>
  <si>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</si>
  <si>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</si>
  <si>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</si>
  <si>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</si>
  <si>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</si>
  <si>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</si>
  <si>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</si>
  <si>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</si>
  <si>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</si>
  <si>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</si>
  <si>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</si>
  <si>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</si>
  <si>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</si>
  <si>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</si>
  <si>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</si>
  <si>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</si>
  <si>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</si>
  <si>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</si>
  <si>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</si>
  <si>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</si>
  <si>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</si>
  <si>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</si>
  <si>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</si>
  <si>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</si>
  <si>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</si>
  <si>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</si>
  <si>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</si>
  <si>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</si>
  <si>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</si>
  <si>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</si>
  <si>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</si>
  <si>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</si>
  <si>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</si>
  <si>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</si>
  <si>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</si>
  <si>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</si>
  <si>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</si>
  <si>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</si>
  <si>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</si>
  <si>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</si>
  <si>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</si>
  <si>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</si>
  <si>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</si>
  <si>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</si>
  <si>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</si>
  <si>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</si>
  <si>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</si>
  <si>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</si>
  <si>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</si>
  <si>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</si>
  <si>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</si>
  <si>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</si>
  <si>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</si>
  <si>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</si>
  <si>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</si>
  <si>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</si>
  <si>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</si>
  <si>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</si>
  <si>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</si>
  <si>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</si>
  <si>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</si>
  <si>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</si>
  <si>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</si>
  <si>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</si>
  <si>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</si>
  <si>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</si>
  <si>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</si>
  <si>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</si>
  <si>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</si>
  <si>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</si>
  <si>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</si>
  <si>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</si>
  <si>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</si>
  <si>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</si>
  <si>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</si>
  <si>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</si>
  <si>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</si>
  <si>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</si>
  <si>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</si>
  <si>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</si>
  <si>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</si>
  <si>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</si>
  <si>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</si>
  <si>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</si>
  <si>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</si>
  <si>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</si>
  <si>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</si>
  <si>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</si>
  <si>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</si>
  <si>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</si>
  <si>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</si>
  <si>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</si>
  <si>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</si>
  <si>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</si>
  <si>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</si>
  <si>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</si>
  <si>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</si>
  <si>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</si>
  <si>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</si>
  <si>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</si>
  <si>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</si>
  <si>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</si>
  <si>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</si>
  <si>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</si>
  <si>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</si>
  <si>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</si>
  <si>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</si>
  <si>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</si>
  <si>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</si>
  <si>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</si>
  <si>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</si>
  <si>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</si>
  <si>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</si>
  <si>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</si>
  <si>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</si>
  <si>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</si>
  <si>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</si>
  <si>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</si>
  <si>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</si>
  <si>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</si>
  <si>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</si>
  <si>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</si>
  <si>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</si>
  <si>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</si>
  <si>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</si>
  <si>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</si>
  <si>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</si>
  <si>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</si>
  <si>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</si>
  <si>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</si>
  <si>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</si>
  <si>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</si>
  <si>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</si>
  <si>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</si>
  <si>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</si>
  <si>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</si>
  <si>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</si>
  <si>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</si>
  <si>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</si>
  <si>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</si>
  <si>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</si>
  <si>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</si>
  <si>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</si>
  <si>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</si>
  <si>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</si>
  <si>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</si>
  <si>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</si>
  <si>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</si>
  <si>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</si>
  <si>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</si>
  <si>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</si>
  <si>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</si>
  <si>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</si>
  <si>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</si>
  <si>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</si>
  <si>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</si>
  <si>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</si>
  <si>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</si>
  <si>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</si>
  <si>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</si>
  <si>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</si>
  <si>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</si>
  <si>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</si>
  <si>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</si>
  <si>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</si>
  <si>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</si>
  <si>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</si>
  <si>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</si>
  <si>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</si>
  <si>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</si>
  <si>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</si>
  <si>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</si>
  <si>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</si>
  <si>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</si>
  <si>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</si>
  <si>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</si>
  <si>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</si>
  <si>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</si>
  <si>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</si>
  <si>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</si>
  <si>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</si>
  <si>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</si>
  <si>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</si>
  <si>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</si>
  <si>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</si>
  <si>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</si>
  <si>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</si>
  <si>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</si>
  <si>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</si>
  <si>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</si>
  <si>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</si>
  <si>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</si>
  <si>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</si>
  <si>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</si>
  <si>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</si>
  <si>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</si>
  <si>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</si>
  <si>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</si>
  <si>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</si>
  <si>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</si>
  <si>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</si>
  <si>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</si>
  <si>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</si>
  <si>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</si>
  <si>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</si>
  <si>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</si>
  <si>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</si>
  <si>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</si>
  <si>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</si>
  <si>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</si>
  <si>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</si>
  <si>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</si>
  <si>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</si>
  <si>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</si>
  <si>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</si>
  <si>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</si>
  <si>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</si>
  <si>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</si>
  <si>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</si>
  <si>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</si>
  <si>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</si>
  <si>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</si>
  <si>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</si>
  <si>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</si>
  <si>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</si>
  <si>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</si>
  <si>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</si>
  <si>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</si>
  <si>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</si>
  <si>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</si>
  <si>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</si>
  <si>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</si>
  <si>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</si>
  <si>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</si>
  <si>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</si>
  <si>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</si>
  <si>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</si>
  <si>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</si>
  <si>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</si>
  <si>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</si>
  <si>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</si>
  <si>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</si>
  <si>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</si>
  <si>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</si>
  <si>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</si>
  <si>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</si>
  <si>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</si>
  <si>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</si>
  <si>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</si>
  <si>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</si>
  <si>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</si>
  <si>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</si>
  <si>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</si>
  <si>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</si>
  <si>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</si>
  <si>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</si>
  <si>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</si>
  <si>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</si>
  <si>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</si>
  <si>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</si>
  <si>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</si>
  <si>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</si>
  <si>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</si>
  <si>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</si>
  <si>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</si>
  <si>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</si>
  <si>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</si>
  <si>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</si>
  <si>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</si>
  <si>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</si>
  <si>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</si>
  <si>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</si>
  <si>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</si>
  <si>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</si>
  <si>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</si>
  <si>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</si>
  <si>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</si>
  <si>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</si>
  <si>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</si>
  <si>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</si>
  <si>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</si>
  <si>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</si>
  <si>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</si>
  <si>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</si>
  <si>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</si>
  <si>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</si>
  <si>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</si>
  <si>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</si>
  <si>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</si>
  <si>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</si>
  <si>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</si>
  <si>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</si>
  <si>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</si>
  <si>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</si>
  <si>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</si>
  <si>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</si>
  <si>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</si>
  <si>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</si>
  <si>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</si>
  <si>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</si>
  <si>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</si>
  <si>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</si>
  <si>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</si>
  <si>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</si>
  <si>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</si>
  <si>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</si>
  <si>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</si>
  <si>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</si>
  <si>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</si>
  <si>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</si>
  <si>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</si>
  <si>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</si>
  <si>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</si>
  <si>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</si>
  <si>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</si>
  <si>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</si>
  <si>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</si>
  <si>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</si>
  <si>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</si>
  <si>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</si>
  <si>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</si>
  <si>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</si>
  <si>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</si>
  <si>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</si>
  <si>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</si>
  <si>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</si>
  <si>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</si>
  <si>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</si>
  <si>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</si>
  <si>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</si>
  <si>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</si>
  <si>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</si>
  <si>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</si>
  <si>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</si>
  <si>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</si>
  <si>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</si>
  <si>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</si>
  <si>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</si>
  <si>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</si>
  <si>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</si>
  <si>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</si>
  <si>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</si>
  <si>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</si>
  <si>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</si>
  <si>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</si>
  <si>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</si>
  <si>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</si>
  <si>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</si>
  <si>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</si>
  <si>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</si>
  <si>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</si>
  <si>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</si>
  <si>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</si>
  <si>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</si>
  <si>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</si>
  <si>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</si>
  <si>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</si>
  <si>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</si>
  <si>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</si>
  <si>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</si>
  <si>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</si>
  <si>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</si>
  <si>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</si>
  <si>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</si>
  <si>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</si>
  <si>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</si>
  <si>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</si>
  <si>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</si>
  <si>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</si>
  <si>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</si>
  <si>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</si>
  <si>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</si>
  <si>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</si>
  <si>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</si>
  <si>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</si>
  <si>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</si>
  <si>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</si>
  <si>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</si>
  <si>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</si>
  <si>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</si>
  <si>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</si>
  <si>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</si>
  <si>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</si>
  <si>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</si>
  <si>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</si>
  <si>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</si>
  <si>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</si>
  <si>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</si>
  <si>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</si>
  <si>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</si>
  <si>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</si>
  <si>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</si>
  <si>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</si>
  <si>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</si>
  <si>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</si>
  <si>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</si>
  <si>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</si>
  <si>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</si>
  <si>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</si>
  <si>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</si>
  <si>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</si>
  <si>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</si>
  <si>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</si>
  <si>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</si>
  <si>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</si>
  <si>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</si>
  <si>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</si>
  <si>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</si>
  <si>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</si>
  <si>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</si>
  <si>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</si>
  <si>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</si>
  <si>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</si>
  <si>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</si>
  <si>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</si>
  <si>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</si>
  <si>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</si>
  <si>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</si>
  <si>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</si>
  <si>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</si>
  <si>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</si>
  <si>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</si>
  <si>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</si>
  <si>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</si>
  <si>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</si>
  <si>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</si>
  <si>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</si>
  <si>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</si>
  <si>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</si>
  <si>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</si>
  <si>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</si>
  <si>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</si>
  <si>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</si>
  <si>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</si>
  <si>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</si>
  <si>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</si>
  <si>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</si>
  <si>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</si>
  <si>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</si>
  <si>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</si>
  <si>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</si>
  <si>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</si>
  <si>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</si>
  <si>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</si>
  <si>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</si>
  <si>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</si>
  <si>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</si>
  <si>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</si>
  <si>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</si>
  <si>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</si>
  <si>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</si>
  <si>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</si>
  <si>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</si>
  <si>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</si>
  <si>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</si>
  <si>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</si>
  <si>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</si>
  <si>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</si>
  <si>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</si>
  <si>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</si>
  <si>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</si>
  <si>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</si>
  <si>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</si>
  <si>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</si>
  <si>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</si>
  <si>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</si>
  <si>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</si>
  <si>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</si>
  <si>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</si>
  <si>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</si>
  <si>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</si>
  <si>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</si>
  <si>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</si>
  <si>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</si>
  <si>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</si>
  <si>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</si>
  <si>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</si>
  <si>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</si>
  <si>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</si>
  <si>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</si>
  <si>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</si>
  <si>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</si>
  <si>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</si>
  <si>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</si>
  <si>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</si>
  <si>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</si>
  <si>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</si>
  <si>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</si>
  <si>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</si>
  <si>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</si>
  <si>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</si>
  <si>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</si>
  <si>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</si>
  <si>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</si>
  <si>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</si>
  <si>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</si>
  <si>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</si>
  <si>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</si>
  <si>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</si>
  <si>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</si>
  <si>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</si>
  <si>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</si>
  <si>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</si>
  <si>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</si>
  <si>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</si>
  <si>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</si>
  <si>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</si>
  <si>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</si>
  <si>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</si>
  <si>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</si>
  <si>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</si>
  <si>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</si>
  <si>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</si>
  <si>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</si>
  <si>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</si>
  <si>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</si>
  <si>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</si>
  <si>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</si>
  <si>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</si>
  <si>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</si>
  <si>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</si>
  <si>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</si>
  <si>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</si>
  <si>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</si>
  <si>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</si>
  <si>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</si>
  <si>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</si>
  <si>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</si>
  <si>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</si>
  <si>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</si>
  <si>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</si>
  <si>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</si>
  <si>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</si>
  <si>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</si>
  <si>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</si>
  <si>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</si>
  <si>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</si>
  <si>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</si>
  <si>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</si>
  <si>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</si>
  <si>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</si>
  <si>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</si>
  <si>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</si>
  <si>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</si>
  <si>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</si>
  <si>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</si>
  <si>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</si>
  <si>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</si>
  <si>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</si>
  <si>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</si>
  <si>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</si>
  <si>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</si>
  <si>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</si>
  <si>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</si>
  <si>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</si>
  <si>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</si>
  <si>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</si>
  <si>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</si>
  <si>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</si>
  <si>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</si>
  <si>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</si>
  <si>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</si>
  <si>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</si>
  <si>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</si>
  <si>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</si>
  <si>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</si>
  <si>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</si>
  <si>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</si>
  <si>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</si>
  <si>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</si>
  <si>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</si>
  <si>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</si>
  <si>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</si>
  <si>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</si>
  <si>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</si>
  <si>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</si>
  <si>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</si>
  <si>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</si>
  <si>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</si>
  <si>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</si>
  <si>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</si>
  <si>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</si>
  <si>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</si>
  <si>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</si>
  <si>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</si>
  <si>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</si>
  <si>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</si>
  <si>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</si>
  <si>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</si>
  <si>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</si>
  <si>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</si>
  <si>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</si>
  <si>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</si>
  <si>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</si>
  <si>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</si>
  <si>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</si>
  <si>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</si>
  <si>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</si>
  <si>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</si>
  <si>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</si>
  <si>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</si>
  <si>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</si>
  <si>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</si>
  <si>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</si>
  <si>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</si>
  <si>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</si>
  <si>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</si>
  <si>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</si>
  <si>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</si>
  <si>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</si>
  <si>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</si>
  <si>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</si>
  <si>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</si>
  <si>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</si>
  <si>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</si>
  <si>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</si>
  <si>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</si>
  <si>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</si>
  <si>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</si>
  <si>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</si>
  <si>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</si>
  <si>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</si>
  <si>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</si>
  <si>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</si>
  <si>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</si>
  <si>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</si>
  <si>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</si>
  <si>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</si>
  <si>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</si>
  <si>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</si>
  <si>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</si>
  <si>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</si>
  <si>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</si>
  <si>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</si>
  <si>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</si>
  <si>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</si>
  <si>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</si>
  <si>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</si>
  <si>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</si>
  <si>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</si>
  <si>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</si>
  <si>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</si>
  <si>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</si>
  <si>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</si>
  <si>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</si>
  <si>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</si>
  <si>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</si>
  <si>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</si>
  <si>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</si>
  <si>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</si>
  <si>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</si>
  <si>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</si>
  <si>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</si>
  <si>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</si>
  <si>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</si>
  <si>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</si>
  <si>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</si>
  <si>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</si>
  <si>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</si>
  <si>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</si>
  <si>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</si>
  <si>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</si>
  <si>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</si>
  <si>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</si>
  <si>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</si>
  <si>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</si>
  <si>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</si>
  <si>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</si>
  <si>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</si>
  <si>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</si>
  <si>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</si>
  <si>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</si>
  <si>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</si>
  <si>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</si>
  <si>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</si>
  <si>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</si>
  <si>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</si>
  <si>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</si>
  <si>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</si>
  <si>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</si>
  <si>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</si>
  <si>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</si>
  <si>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</si>
  <si>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</si>
  <si>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</si>
  <si>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</si>
  <si>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</si>
  <si>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</si>
  <si>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</si>
  <si>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</si>
  <si>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</si>
  <si>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</si>
  <si>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</si>
  <si>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</si>
  <si>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</si>
  <si>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</si>
  <si>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</si>
  <si>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</si>
  <si>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</si>
  <si>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</si>
  <si>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</si>
  <si>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</si>
  <si>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</si>
  <si>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</si>
  <si>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</si>
  <si>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</si>
  <si>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</si>
  <si>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</si>
  <si>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</si>
  <si>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</si>
  <si>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</si>
  <si>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</si>
  <si>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</si>
  <si>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</si>
  <si>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</si>
  <si>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</si>
  <si>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</si>
  <si>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</si>
  <si>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</si>
  <si>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</si>
  <si>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</si>
  <si>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</si>
  <si>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</si>
  <si>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</si>
  <si>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</si>
  <si>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</si>
  <si>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</si>
  <si>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</si>
  <si>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</si>
  <si>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</si>
  <si>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</si>
  <si>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</si>
  <si>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</si>
  <si>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</si>
  <si>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</si>
  <si>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</si>
  <si>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</si>
  <si>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</si>
  <si>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</si>
  <si>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</si>
  <si>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</si>
  <si>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</si>
  <si>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</si>
  <si>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</si>
  <si>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</si>
  <si>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</si>
  <si>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</si>
  <si>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</si>
  <si>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</si>
  <si>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</si>
  <si>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</si>
  <si>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</si>
  <si>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</si>
  <si>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</si>
  <si>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</si>
  <si>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</si>
  <si>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</si>
  <si>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</si>
  <si>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</si>
  <si>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</si>
  <si>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</si>
  <si>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</si>
  <si>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</si>
  <si>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</si>
  <si>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</si>
  <si>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</si>
  <si>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</si>
  <si>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</si>
  <si>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</si>
  <si>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</si>
  <si>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</si>
  <si>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</si>
  <si>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</si>
  <si>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</si>
  <si>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</si>
  <si>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</si>
  <si>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</si>
  <si>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</si>
  <si>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</si>
  <si>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</si>
  <si>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</si>
  <si>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</si>
  <si>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</si>
  <si>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</si>
  <si>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</si>
  <si>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</si>
  <si>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</si>
  <si>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</si>
  <si>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</si>
  <si>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</si>
  <si>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</si>
  <si>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</si>
  <si>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</si>
  <si>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</si>
  <si>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</si>
  <si>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</si>
  <si>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</si>
  <si>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</si>
  <si>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</si>
  <si>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</si>
  <si>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</si>
  <si>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</si>
  <si>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</si>
  <si>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</si>
  <si>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</si>
  <si>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</si>
  <si>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</si>
  <si>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</si>
  <si>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</si>
  <si>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</si>
  <si>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</si>
  <si>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</si>
  <si>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</si>
  <si>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</si>
  <si>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</si>
  <si>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</si>
  <si>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</si>
  <si>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</si>
  <si>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</si>
  <si>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</si>
  <si>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</si>
  <si>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</si>
  <si>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</si>
  <si>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</si>
  <si>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</si>
  <si>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</si>
  <si>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</si>
  <si>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</si>
  <si>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</si>
  <si>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</si>
  <si>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</si>
  <si>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</si>
  <si>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</si>
  <si>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</si>
  <si>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</si>
  <si>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</si>
  <si>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</si>
  <si>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</si>
  <si>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</si>
  <si>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</si>
  <si>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</si>
  <si>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</si>
  <si>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</si>
  <si>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</si>
  <si>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</si>
  <si>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</si>
  <si>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</si>
  <si>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</si>
  <si>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</si>
  <si>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</si>
  <si>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</si>
  <si>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</si>
  <si>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</si>
  <si>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</si>
  <si>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</si>
  <si>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</si>
  <si>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</si>
  <si>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</si>
  <si>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</si>
  <si>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</si>
  <si>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</si>
  <si>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</si>
  <si>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</si>
  <si>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</si>
  <si>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</si>
  <si>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</si>
  <si>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</si>
  <si>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</si>
  <si>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</si>
  <si>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</si>
  <si>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</si>
  <si>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</si>
  <si>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</si>
  <si>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</si>
  <si>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</si>
  <si>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</si>
  <si>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</si>
  <si>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</si>
  <si>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</si>
  <si>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</si>
  <si>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</si>
  <si>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</si>
  <si>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</si>
  <si>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</si>
  <si>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</si>
  <si>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</si>
  <si>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</si>
  <si>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</si>
  <si>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</si>
  <si>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</si>
  <si>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</si>
  <si>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</si>
  <si>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</si>
  <si>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</si>
  <si>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</si>
  <si>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</si>
  <si>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</si>
  <si>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</si>
  <si>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</si>
  <si>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</si>
  <si>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</si>
  <si>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</si>
  <si>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</si>
  <si>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</si>
  <si>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</si>
  <si>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</si>
  <si>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</si>
  <si>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</si>
  <si>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</si>
  <si>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</si>
  <si>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</si>
  <si>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</si>
  <si>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</si>
  <si>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</si>
  <si>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</si>
  <si>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</si>
  <si>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</si>
  <si>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</si>
  <si>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</si>
  <si>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</si>
  <si>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</si>
  <si>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</si>
  <si>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</si>
  <si>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</si>
  <si>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</si>
  <si>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</si>
  <si>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</si>
  <si>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</si>
  <si>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</si>
  <si>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</si>
  <si>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</si>
  <si>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</si>
  <si>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</si>
  <si>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</si>
  <si>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</si>
  <si>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</si>
  <si>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</si>
  <si>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</si>
  <si>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</si>
  <si>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</si>
  <si>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</si>
  <si>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</si>
  <si>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</si>
  <si>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</si>
  <si>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</si>
  <si>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</si>
  <si>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</si>
  <si>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</si>
  <si>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</si>
  <si>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</si>
  <si>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</si>
  <si>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</si>
  <si>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</si>
  <si>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</si>
  <si>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</si>
  <si>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</si>
  <si>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</si>
  <si>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</si>
  <si>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</si>
  <si>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</si>
  <si>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</si>
  <si>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</si>
  <si>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</si>
  <si>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</si>
  <si>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</si>
  <si>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</si>
  <si>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</si>
  <si>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</si>
  <si>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</si>
  <si>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</si>
  <si>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</si>
  <si>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</si>
  <si>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</si>
  <si>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</si>
  <si>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</si>
  <si>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</si>
  <si>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</si>
  <si>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</si>
  <si>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</si>
  <si>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</si>
  <si>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</si>
  <si>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</si>
  <si>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</si>
  <si>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</si>
  <si>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</si>
  <si>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</si>
  <si>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</si>
  <si>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</si>
  <si>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</si>
  <si>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</si>
  <si>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</si>
  <si>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</si>
  <si>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</si>
  <si>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</si>
  <si>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</si>
  <si>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</si>
  <si>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</si>
  <si>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</si>
  <si>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</si>
  <si>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</si>
  <si>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</si>
  <si>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</si>
  <si>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</si>
  <si>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</si>
  <si>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</si>
  <si>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</si>
  <si>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</si>
  <si>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</si>
  <si>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</si>
  <si>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</si>
  <si>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</si>
  <si>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</si>
  <si>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</si>
  <si>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</si>
  <si>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</si>
  <si>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</si>
  <si>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</si>
  <si>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</si>
  <si>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</si>
  <si>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</si>
  <si>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</si>
  <si>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</si>
  <si>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</si>
  <si>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</si>
  <si>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</si>
  <si>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</si>
  <si>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</si>
  <si>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</si>
  <si>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</si>
  <si>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</si>
  <si>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</si>
  <si>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</si>
  <si>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</si>
  <si>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</si>
  <si>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</si>
  <si>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</si>
  <si>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</si>
  <si>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</si>
  <si>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</si>
  <si>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</si>
  <si>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</si>
  <si>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</si>
  <si>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</si>
  <si>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</si>
  <si>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</si>
  <si>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</si>
  <si>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</si>
  <si>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</si>
  <si>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</si>
  <si>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</si>
  <si>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</si>
  <si>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</si>
  <si>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</si>
  <si>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</si>
  <si>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</si>
  <si>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</si>
  <si>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</si>
  <si>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</si>
  <si>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</si>
  <si>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</si>
  <si>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</si>
  <si>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</si>
  <si>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</si>
  <si>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</si>
  <si>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</si>
  <si>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</si>
  <si>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</si>
  <si>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</si>
  <si>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</si>
  <si>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</si>
  <si>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</si>
  <si>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</si>
  <si>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</si>
  <si>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</si>
  <si>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</si>
  <si>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</si>
  <si>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</si>
  <si>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</si>
  <si>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</si>
  <si>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</si>
  <si>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</si>
  <si>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</si>
  <si>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</si>
  <si>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</si>
  <si>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</si>
  <si>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</si>
  <si>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</si>
  <si>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</si>
  <si>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</si>
  <si>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</si>
  <si>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</si>
  <si>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</si>
  <si>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</si>
  <si>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</si>
  <si>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</si>
  <si>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</si>
  <si>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</si>
  <si>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</si>
  <si>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</si>
  <si>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</si>
  <si>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</si>
  <si>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</si>
  <si>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</si>
  <si>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</si>
  <si>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</si>
  <si>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</si>
  <si>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</si>
  <si>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</si>
  <si>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</si>
  <si>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</si>
  <si>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</si>
  <si>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</si>
  <si>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</si>
  <si>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</si>
  <si>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</si>
  <si>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</si>
  <si>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</si>
  <si>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</si>
  <si>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</si>
  <si>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</si>
  <si>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</si>
  <si>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</si>
  <si>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</si>
  <si>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</si>
  <si>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</si>
  <si>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</si>
  <si>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</si>
  <si>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</si>
  <si>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</si>
  <si>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</si>
  <si>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</si>
  <si>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</si>
  <si>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</si>
  <si>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</si>
  <si>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</si>
  <si>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</si>
  <si>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</si>
  <si>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</si>
  <si>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</si>
  <si>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</si>
  <si>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</si>
  <si>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</si>
  <si>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</si>
  <si>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</si>
  <si>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</si>
  <si>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</si>
  <si>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</si>
  <si>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</si>
  <si>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</si>
  <si>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</si>
  <si>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</si>
  <si>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</si>
  <si>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</si>
  <si>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</si>
  <si>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</si>
  <si>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</si>
  <si>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</si>
  <si>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</si>
  <si>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</si>
  <si>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</si>
  <si>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</si>
  <si>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</si>
  <si>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</si>
  <si>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</si>
  <si>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</si>
  <si>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</si>
  <si>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</si>
  <si>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</si>
  <si>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</si>
  <si>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</si>
  <si>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</si>
  <si>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</si>
  <si>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</si>
  <si>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</si>
  <si>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</si>
  <si>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</si>
  <si>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</si>
  <si>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</si>
  <si>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</si>
  <si>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</si>
  <si>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</si>
  <si>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</si>
  <si>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</si>
  <si>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</si>
  <si>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</si>
  <si>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</si>
  <si>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</si>
  <si>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</si>
  <si>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</si>
  <si>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</si>
  <si>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</si>
  <si>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</si>
  <si>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</si>
  <si>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</si>
  <si>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</si>
  <si>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</si>
  <si>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</si>
  <si>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</si>
  <si>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</si>
  <si>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</si>
  <si>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</si>
  <si>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</si>
  <si>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</si>
  <si>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</si>
  <si>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</si>
  <si>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</si>
  <si>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</si>
  <si>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</si>
  <si>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</si>
  <si>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</si>
  <si>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</si>
  <si>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</si>
  <si>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</si>
  <si>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</si>
  <si>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</si>
  <si>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</si>
  <si>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</si>
  <si>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</si>
  <si>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</si>
  <si>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</si>
  <si>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</si>
  <si>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</si>
  <si>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</si>
  <si>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</si>
  <si>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</si>
  <si>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</si>
  <si>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</si>
  <si>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</si>
  <si>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</si>
  <si>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</si>
  <si>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</si>
  <si>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</si>
  <si>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</si>
  <si>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</si>
  <si>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</si>
  <si>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</si>
  <si>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</si>
  <si>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</si>
  <si>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</si>
  <si>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</si>
  <si>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</si>
  <si>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</si>
  <si>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</si>
  <si>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</si>
  <si>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</si>
  <si>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</si>
  <si>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</si>
  <si>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</si>
  <si>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</si>
  <si>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</si>
  <si>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</si>
  <si>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</si>
  <si>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</si>
  <si>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</si>
  <si>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</si>
  <si>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</si>
  <si>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</si>
  <si>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</si>
  <si>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</si>
  <si>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</si>
  <si>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</si>
  <si>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</si>
  <si>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</si>
  <si>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</si>
  <si>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</si>
  <si>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</si>
  <si>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</si>
  <si>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</si>
  <si>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</si>
  <si>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</si>
  <si>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</si>
  <si>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</si>
  <si>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</si>
  <si>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</si>
  <si>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</si>
  <si>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</si>
  <si>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</si>
  <si>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</si>
  <si>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</si>
  <si>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</si>
  <si>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</si>
  <si>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</si>
  <si>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</si>
  <si>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</si>
  <si>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</si>
  <si>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</si>
  <si>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</si>
  <si>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</si>
  <si>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</si>
  <si>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</si>
  <si>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</si>
  <si>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</si>
  <si>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</si>
  <si>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</si>
  <si>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</si>
  <si>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</si>
  <si>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</si>
  <si>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</si>
  <si>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</si>
  <si>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</si>
  <si>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</si>
  <si>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</si>
  <si>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</si>
  <si>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</si>
  <si>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</si>
  <si>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</si>
  <si>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</si>
  <si>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</si>
  <si>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</si>
  <si>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</si>
  <si>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</si>
  <si>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</si>
  <si>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</si>
  <si>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</si>
  <si>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</si>
  <si>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</si>
  <si>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</si>
  <si>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</si>
  <si>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</si>
  <si>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</si>
  <si>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</si>
  <si>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</si>
  <si>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</si>
  <si>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</si>
  <si>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</si>
  <si>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</si>
  <si>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</si>
  <si>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</si>
  <si>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</si>
  <si>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</si>
  <si>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</si>
  <si>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</si>
  <si>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</si>
  <si>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</si>
  <si>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</si>
  <si>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</si>
  <si>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</si>
  <si>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</si>
  <si>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</si>
  <si>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</si>
  <si>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</si>
  <si>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</si>
  <si>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</si>
  <si>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</si>
  <si>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</si>
  <si>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</si>
  <si>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</si>
  <si>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</si>
  <si>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</si>
  <si>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</si>
  <si>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</si>
  <si>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</si>
  <si>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</si>
  <si>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</si>
  <si>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</si>
  <si>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</si>
  <si>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</si>
  <si>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</si>
  <si>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</si>
  <si>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</si>
  <si>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</si>
  <si>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</si>
  <si>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</si>
  <si>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</si>
  <si>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</si>
  <si>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</si>
  <si>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</si>
  <si>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</si>
  <si>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</si>
  <si>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</si>
  <si>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</si>
  <si>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</si>
  <si>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</si>
  <si>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</si>
  <si>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</si>
  <si>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</si>
  <si>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</si>
  <si>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</si>
  <si>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</si>
  <si>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</si>
  <si>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</si>
  <si>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</si>
  <si>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</si>
  <si>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</si>
  <si>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</si>
  <si>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</si>
  <si>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</si>
  <si>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</si>
  <si>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</si>
  <si>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</si>
  <si>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</si>
  <si>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</si>
  <si>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</si>
  <si>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</si>
  <si>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</si>
  <si>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</si>
  <si>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</si>
  <si>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</si>
  <si>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</si>
  <si>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</si>
  <si>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</si>
  <si>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</si>
  <si>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</si>
  <si>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</si>
  <si>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</si>
  <si>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</si>
  <si>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</si>
  <si>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</si>
  <si>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</si>
  <si>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</si>
  <si>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</si>
  <si>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</si>
  <si>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</si>
  <si>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</si>
  <si>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</si>
  <si>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</si>
  <si>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</si>
  <si>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</si>
  <si>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</si>
  <si>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</si>
  <si>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</si>
  <si>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</si>
  <si>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</si>
  <si>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</si>
  <si>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</si>
  <si>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</si>
  <si>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</si>
  <si>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</si>
  <si>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</si>
  <si>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</si>
  <si>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</si>
  <si>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</si>
  <si>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</si>
  <si>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</si>
  <si>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</si>
  <si>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</si>
  <si>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</si>
  <si>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</si>
  <si>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</si>
  <si>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</si>
  <si>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</si>
  <si>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</si>
  <si>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</si>
  <si>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</si>
  <si>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</si>
  <si>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</si>
  <si>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</si>
  <si>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</si>
  <si>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</si>
  <si>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</si>
  <si>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</si>
  <si>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</si>
  <si>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</si>
  <si>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</si>
  <si>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</si>
  <si>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</si>
  <si>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</si>
  <si>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</si>
  <si>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</si>
  <si>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</si>
  <si>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</si>
  <si>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</si>
  <si>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</si>
  <si>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</si>
  <si>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</si>
  <si>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</si>
  <si>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</si>
  <si>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</si>
  <si>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</si>
  <si>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</si>
  <si>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</si>
  <si>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</si>
  <si>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</si>
  <si>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</si>
  <si>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</si>
  <si>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</si>
  <si>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</si>
  <si>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</si>
  <si>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</si>
  <si>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</si>
  <si>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</si>
  <si>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</si>
  <si>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</si>
  <si>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</si>
  <si>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</si>
  <si>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</si>
  <si>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</si>
  <si>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</si>
  <si>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</si>
  <si>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</si>
  <si>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</si>
  <si>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</si>
  <si>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</si>
  <si>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</si>
  <si>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</si>
  <si>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</si>
  <si>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</si>
  <si>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</si>
  <si>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</si>
  <si>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</si>
  <si>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</si>
  <si>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</si>
  <si>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</si>
  <si>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</si>
  <si>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</si>
  <si>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</si>
  <si>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</si>
  <si>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</si>
  <si>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</si>
  <si>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</si>
  <si>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</si>
  <si>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</si>
  <si>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</si>
  <si>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</si>
  <si>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</si>
  <si>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</si>
  <si>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</si>
  <si>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</si>
  <si>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</si>
  <si>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</si>
  <si>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</si>
  <si>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</si>
  <si>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</si>
  <si>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</si>
  <si>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</si>
  <si>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</si>
  <si>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</si>
  <si>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</si>
  <si>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</si>
  <si>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</si>
  <si>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</si>
  <si>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</si>
  <si>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</si>
  <si>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</si>
  <si>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</si>
  <si>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</si>
  <si>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</si>
  <si>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</si>
  <si>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</si>
  <si>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</si>
  <si>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</si>
  <si>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</si>
  <si>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</si>
  <si>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</si>
  <si>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</si>
  <si>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</si>
  <si>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</si>
  <si>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</si>
  <si>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</si>
  <si>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</si>
  <si>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</si>
  <si>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</si>
  <si>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</si>
  <si>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</si>
  <si>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</si>
  <si>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</si>
  <si>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</si>
  <si>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</si>
  <si>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</si>
  <si>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</si>
  <si>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</si>
  <si>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</si>
  <si>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</si>
  <si>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</si>
  <si>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</si>
  <si>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</si>
  <si>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</si>
  <si>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</si>
  <si>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</si>
  <si>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</si>
  <si>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</si>
  <si>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</si>
  <si>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</si>
  <si>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</si>
  <si>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</si>
  <si>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</si>
  <si>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</si>
  <si>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</si>
  <si>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</si>
  <si>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</si>
  <si>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</si>
  <si>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</si>
  <si>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</si>
  <si>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</si>
  <si>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</si>
  <si>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</si>
  <si>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</si>
  <si>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</si>
  <si>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</si>
  <si>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</si>
  <si>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</si>
  <si>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</si>
  <si>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</si>
  <si>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</si>
  <si>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</si>
  <si>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</si>
  <si>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</si>
  <si>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</si>
  <si>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</si>
  <si>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</si>
  <si>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</si>
  <si>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</si>
  <si>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</si>
  <si>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</si>
  <si>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</si>
  <si>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</si>
  <si>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</si>
  <si>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</si>
  <si>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</si>
  <si>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</si>
  <si>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</si>
  <si>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</si>
  <si>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</si>
  <si>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</si>
  <si>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</si>
  <si>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</si>
  <si>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</si>
  <si>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</si>
  <si>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</si>
  <si>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</si>
  <si>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</si>
  <si>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</si>
  <si>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</si>
  <si>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</si>
  <si>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</si>
  <si>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</si>
  <si>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</si>
  <si>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</si>
  <si>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</si>
  <si>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</si>
  <si>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</si>
  <si>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</si>
  <si>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</si>
  <si>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</si>
  <si>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</si>
  <si>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</si>
  <si>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</si>
  <si>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</si>
  <si>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</si>
  <si>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</si>
  <si>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</si>
  <si>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</si>
  <si>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</si>
  <si>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</si>
  <si>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</si>
  <si>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</si>
  <si>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</si>
  <si>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</si>
  <si>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</si>
  <si>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</si>
  <si>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</si>
  <si>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</si>
  <si>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</si>
  <si>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</si>
  <si>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</si>
  <si>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</si>
  <si>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</si>
  <si>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</si>
  <si>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</si>
  <si>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</si>
  <si>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</si>
  <si>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</si>
  <si>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</si>
  <si>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</si>
  <si>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</si>
  <si>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</si>
  <si>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</si>
  <si>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</si>
  <si>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</si>
  <si>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</si>
  <si>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</si>
  <si>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</si>
  <si>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</si>
  <si>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</si>
  <si>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</si>
  <si>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</si>
  <si>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</si>
  <si>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</si>
  <si>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</si>
  <si>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</si>
  <si>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</si>
  <si>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</si>
  <si>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</si>
  <si>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</si>
  <si>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</si>
  <si>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</si>
  <si>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</si>
  <si>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</si>
  <si>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</si>
  <si>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</si>
  <si>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</si>
  <si>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</si>
  <si>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</si>
  <si>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</si>
  <si>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</si>
  <si>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</si>
  <si>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</si>
  <si>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</si>
  <si>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</si>
  <si>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</si>
  <si>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</si>
  <si>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</si>
  <si>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</si>
  <si>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</si>
  <si>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</si>
  <si>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</si>
  <si>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</si>
  <si>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</si>
  <si>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</si>
  <si>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</si>
  <si>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</si>
  <si>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</si>
  <si>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</si>
  <si>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</si>
  <si>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</si>
  <si>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</si>
  <si>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</si>
  <si>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</si>
  <si>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</si>
  <si>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</si>
  <si>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</si>
  <si>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</si>
  <si>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</si>
  <si>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</si>
  <si>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</si>
  <si>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</si>
  <si>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</si>
  <si>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</si>
  <si>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</si>
  <si>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</si>
  <si>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</si>
  <si>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</si>
  <si>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</si>
  <si>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</si>
  <si>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</si>
  <si>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</si>
  <si>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</si>
  <si>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</si>
  <si>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</si>
  <si>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</si>
  <si>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</si>
  <si>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</si>
  <si>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</si>
  <si>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</si>
  <si>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</si>
  <si>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</si>
  <si>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</si>
  <si>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</si>
  <si>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</si>
  <si>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</si>
  <si>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</si>
  <si>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</si>
  <si>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</si>
  <si>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</si>
  <si>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</si>
  <si>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</si>
  <si>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</si>
  <si>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</si>
  <si>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</si>
  <si>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</si>
  <si>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</si>
  <si>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</si>
  <si>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</si>
  <si>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</si>
  <si>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</si>
  <si>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</si>
  <si>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</si>
  <si>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</si>
  <si>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</si>
  <si>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</si>
  <si>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</si>
  <si>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</si>
  <si>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</si>
  <si>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</si>
  <si>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</si>
  <si>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</si>
  <si>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</si>
  <si>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</si>
  <si>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</si>
  <si>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</si>
  <si>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</si>
  <si>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</si>
  <si>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</si>
  <si>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</si>
  <si>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</si>
  <si>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</si>
  <si>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</si>
  <si>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</si>
  <si>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</si>
  <si>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</si>
  <si>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</si>
  <si>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</si>
  <si>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</si>
  <si>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</si>
  <si>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</si>
  <si>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</si>
  <si>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</si>
  <si>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</si>
  <si>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</si>
  <si>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</si>
  <si>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</si>
  <si>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</si>
  <si>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</si>
  <si>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</si>
  <si>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</si>
  <si>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</si>
  <si>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</si>
  <si>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</si>
  <si>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</si>
  <si>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</si>
  <si>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</si>
  <si>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</si>
  <si>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</si>
  <si>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</si>
  <si>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</si>
  <si>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</si>
  <si>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</si>
  <si>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</si>
  <si>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</si>
  <si>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</si>
  <si>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</si>
  <si>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</si>
  <si>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</si>
  <si>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</si>
  <si>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</si>
  <si>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</si>
  <si>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</si>
  <si>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</si>
  <si>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</si>
  <si>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</si>
  <si>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</si>
  <si>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</si>
  <si>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</si>
  <si>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</si>
  <si>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</si>
  <si>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</si>
  <si>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</si>
  <si>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</si>
  <si>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</si>
  <si>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</si>
  <si>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</si>
  <si>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</si>
  <si>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</si>
  <si>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</si>
  <si>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</si>
  <si>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</si>
  <si>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</si>
  <si>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</si>
  <si>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</si>
  <si>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</si>
  <si>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</si>
  <si>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</si>
  <si>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</si>
  <si>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</si>
  <si>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</si>
  <si>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</si>
  <si>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</si>
  <si>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</si>
  <si>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</si>
  <si>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</si>
  <si>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</si>
  <si>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</si>
  <si>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</si>
  <si>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</si>
  <si>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</si>
  <si>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</si>
  <si>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</si>
  <si>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</si>
  <si>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</si>
  <si>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</si>
  <si>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</si>
  <si>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</si>
  <si>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</si>
  <si>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</si>
  <si>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</si>
  <si>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</si>
  <si>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</si>
  <si>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</si>
  <si>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</si>
  <si>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</si>
  <si>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</si>
  <si>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</si>
  <si>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</si>
  <si>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</si>
  <si>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</si>
  <si>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</si>
  <si>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</si>
  <si>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</si>
  <si>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</si>
  <si>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SK Hynix system ic.</t>
    <phoneticPr fontId="100" type="noConversion"/>
  </si>
  <si>
    <t>702 Zhide Rd, Xinwu District Wuxi, Jiangsu China</t>
    <phoneticPr fontId="100" type="noConversion"/>
  </si>
  <si>
    <t>TL</t>
    <phoneticPr fontId="100" type="noConversion"/>
  </si>
  <si>
    <t>100%</t>
  </si>
  <si>
    <t>https://www.skhynixsystemic.cn/company/human-rightslabor</t>
    <phoneticPr fontId="101" type="noConversion"/>
  </si>
  <si>
    <t>Wu Hailin</t>
    <phoneticPr fontId="100" type="noConversion"/>
  </si>
  <si>
    <t>wu.hailin@cxtc.com</t>
    <phoneticPr fontId="100" type="noConversion"/>
  </si>
  <si>
    <t>Xingluokeng etc.</t>
    <phoneticPr fontId="100" type="noConversion"/>
  </si>
  <si>
    <t>China</t>
    <phoneticPr fontId="100" type="noConversion"/>
  </si>
  <si>
    <t>200mm wafer</t>
    <phoneticPr fontId="100" type="noConversion"/>
  </si>
  <si>
    <t>86-510-8192-5330</t>
    <phoneticPr fontId="100" type="noConversion"/>
  </si>
  <si>
    <t>Lexie</t>
    <phoneticPr fontId="100" type="noConversion"/>
  </si>
  <si>
    <t>skhysi.8302189@sk.com</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</si>
</sst>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 #,##0_-;\-* #,##0_-;_-* &quot;-&quot;_-;_-@_-"/>
    <numFmt numFmtId="177" formatCode="_-* #,##0.00_-;\-* #,##0.00_-;_-* &quot;-&quot;??_-;_-@_-"/>
    <numFmt numFmtId="178" formatCode="_(&quot;$&quot;* #,##0_);_(&quot;$&quot;* \(#,##0\);_(&quot;$&quot;* &quot;-&quot;_);_(@_)"/>
    <numFmt numFmtId="179" formatCode="_(* #,##0_);_(* \(#,##0\);_(* &quot;-&quot;_);_(@_)"/>
    <numFmt numFmtId="180" formatCode="_(&quot;$&quot;* #,##0.00_);_(&quot;$&quot;* \(#,##0.00\);_(&quot;$&quot;* &quot;-&quot;??_);_(@_)"/>
    <numFmt numFmtId="181" formatCode="_(* #,##0.00_);_(* \(#,##0.00\);_(* &quot;-&quot;??_);_(@_)"/>
    <numFmt numFmtId="182" formatCode="[$-409]mmmm\ d\,\ yyyy;@"/>
    <numFmt numFmtId="183" formatCode="[$-409]d\-mmm\-yyyy;@"/>
    <numFmt numFmtId="184" formatCode="0.0"/>
    <numFmt numFmtId="185" formatCode="_-&quot;$&quot;* #,##0_-;\-&quot;$&quot;* #,##0_-;_-&quot;$&quot;* &quot;-&quot;_-;_-@_-"/>
    <numFmt numFmtId="186" formatCode="_-&quot;$&quot;* #,##0.00_-;\-&quot;$&quot;* #,##0.00_-;_-&quot;$&quot;*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8"/>
      <name val="돋움"/>
      <family val="3"/>
      <charset val="129"/>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9" fontId="10" fillId="0" borderId="0" applyFont="0" applyFill="0" applyBorder="0" applyAlignment="0" applyProtection="0"/>
    <xf numFmtId="176"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8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9" fontId="10" fillId="0" borderId="0" applyFont="0" applyFill="0" applyBorder="0" applyAlignment="0" applyProtection="0"/>
    <xf numFmtId="18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0"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0"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2" fontId="2" fillId="0" borderId="0"/>
    <xf numFmtId="0" fontId="90" fillId="0" borderId="0"/>
    <xf numFmtId="0" fontId="90" fillId="0" borderId="0"/>
    <xf numFmtId="18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2" fontId="2" fillId="0" borderId="0"/>
    <xf numFmtId="0" fontId="7" fillId="0" borderId="0"/>
    <xf numFmtId="182" fontId="90" fillId="0" borderId="0"/>
    <xf numFmtId="0" fontId="55" fillId="0" borderId="0"/>
    <xf numFmtId="0" fontId="55" fillId="0" borderId="0"/>
    <xf numFmtId="182" fontId="7" fillId="0" borderId="0"/>
    <xf numFmtId="0" fontId="55" fillId="0" borderId="0"/>
    <xf numFmtId="0" fontId="7" fillId="0" borderId="0"/>
    <xf numFmtId="0" fontId="55" fillId="0" borderId="0"/>
    <xf numFmtId="0" fontId="72" fillId="0" borderId="0">
      <alignment vertical="center"/>
    </xf>
    <xf numFmtId="18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2" fontId="2" fillId="0" borderId="0"/>
    <xf numFmtId="18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2" fontId="10" fillId="0" borderId="0"/>
    <xf numFmtId="0" fontId="90" fillId="0" borderId="0"/>
    <xf numFmtId="0" fontId="90" fillId="0" borderId="0"/>
    <xf numFmtId="0" fontId="90" fillId="0" borderId="0"/>
    <xf numFmtId="182"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2" fontId="0" fillId="33" borderId="13" xfId="0" applyNumberFormat="1" applyFill="1" applyBorder="1" applyAlignment="1">
      <alignment vertical="top" wrapText="1"/>
    </xf>
    <xf numFmtId="182" fontId="0" fillId="33" borderId="0" xfId="0" applyNumberFormat="1" applyFill="1"/>
    <xf numFmtId="182" fontId="9" fillId="33" borderId="0" xfId="0" applyNumberFormat="1" applyFont="1" applyFill="1"/>
    <xf numFmtId="182" fontId="14" fillId="33" borderId="0" xfId="0" applyNumberFormat="1" applyFont="1" applyFill="1" applyAlignment="1">
      <alignment horizontal="center" vertical="center" wrapText="1"/>
    </xf>
    <xf numFmtId="182" fontId="11" fillId="33" borderId="0" xfId="0" applyNumberFormat="1" applyFont="1" applyFill="1" applyAlignment="1">
      <alignment horizontal="center" vertical="center"/>
    </xf>
    <xf numFmtId="182" fontId="27" fillId="33" borderId="20" xfId="570" applyNumberFormat="1" applyFont="1" applyFill="1" applyBorder="1" applyAlignment="1">
      <alignment horizontal="center" vertical="center" wrapText="1"/>
    </xf>
    <xf numFmtId="18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2" fontId="53" fillId="0" borderId="0" xfId="480" applyFont="1" applyAlignment="1">
      <alignment horizontal="left" vertical="top" wrapText="1"/>
    </xf>
    <xf numFmtId="18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2" fontId="25" fillId="0" borderId="48" xfId="570" applyNumberFormat="1" applyFont="1" applyBorder="1" applyAlignment="1">
      <alignment horizontal="center" vertical="top" wrapText="1"/>
    </xf>
    <xf numFmtId="182" fontId="25" fillId="0" borderId="49" xfId="570" applyNumberFormat="1" applyFont="1" applyBorder="1" applyAlignment="1">
      <alignment horizontal="center" vertical="top" wrapText="1"/>
    </xf>
    <xf numFmtId="18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2" fontId="25" fillId="33" borderId="48" xfId="570" applyNumberFormat="1" applyFont="1" applyFill="1" applyBorder="1" applyAlignment="1">
      <alignment horizontal="center" vertical="top" wrapText="1"/>
    </xf>
    <xf numFmtId="182" fontId="25" fillId="33" borderId="49" xfId="570" applyNumberFormat="1" applyFont="1" applyFill="1" applyBorder="1" applyAlignment="1">
      <alignment horizontal="center" vertical="top" wrapText="1"/>
    </xf>
    <xf numFmtId="18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3" fontId="14" fillId="33" borderId="34" xfId="0" applyNumberFormat="1" applyFont="1" applyFill="1" applyBorder="1" applyAlignment="1" applyProtection="1">
      <alignment horizontal="center" wrapText="1"/>
      <protection locked="0"/>
    </xf>
    <xf numFmtId="18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8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khysi.8302189@s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skhysi.8302189@sk.com" TargetMode="External"/><Relationship Id="rId4" Type="http://schemas.openxmlformats.org/officeDocument/2006/relationships/hyperlink" Target="https://www.skhynixsystemic.cn/company/human-rightslabor"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13" zoomScalePageLayoutView="70" workbookViewId="0">
      <selection activeCell="B132" sqref="B13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4"/>
      <c r="G3" s="354"/>
      <c r="H3" s="354"/>
      <c r="I3" s="152"/>
      <c r="J3" s="138" t="s">
        <v>15794</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443</v>
      </c>
      <c r="P6" s="3"/>
      <c r="Q6" s="3"/>
      <c r="R6" s="3"/>
      <c r="S6" s="3"/>
      <c r="T6" s="3"/>
      <c r="U6" s="3"/>
      <c r="V6" s="3"/>
      <c r="W6" s="3"/>
      <c r="X6" s="3"/>
      <c r="Y6" s="3"/>
      <c r="Z6" s="3"/>
      <c r="AA6" s="3"/>
      <c r="AB6" s="3"/>
      <c r="AC6" s="3"/>
      <c r="AD6" s="3"/>
      <c r="AE6" s="3"/>
      <c r="AF6" s="3"/>
      <c r="AG6" s="3"/>
      <c r="AH6" s="3"/>
    </row>
    <row r="7" spans="1:34" ht="37.15"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6" t="s">
        <v>495</v>
      </c>
      <c r="E9" s="357"/>
      <c r="F9" s="357"/>
      <c r="G9" s="358"/>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0" t="str">
        <f ca="1">OFFSET(L!$C$1,MATCH("Declaration"&amp;ADDRESS(ROW(),COLUMN(),4)&amp;LEFT($D$9,1),L!$A:$A,0)-1,SL,,)</f>
        <v>Go to Product List tab to enter products this declaration applies to</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
      <c r="A11" s="38"/>
      <c r="B11" s="361"/>
      <c r="C11" s="122"/>
      <c r="D11" s="371" t="str">
        <f ca="1">IF(D9=Q9,OFFSET(L!$C$1,MATCH("Declaration"&amp;ADDRESS(ROW(),COLUMN(),4),L!$A:$A,0)-1,SL,,),"")</f>
        <v>Click here to enter the products this declaration applies to</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3"/>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15796</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62" t="s">
        <v>15806</v>
      </c>
      <c r="E15" s="363"/>
      <c r="F15" s="363"/>
      <c r="G15" s="363"/>
      <c r="H15" s="363"/>
      <c r="I15" s="363"/>
      <c r="J15" s="36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15805</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62" t="s">
        <v>15806</v>
      </c>
      <c r="E18" s="363"/>
      <c r="F18" s="363"/>
      <c r="G18" s="363"/>
      <c r="H18" s="363"/>
      <c r="I18" s="363"/>
      <c r="J18" s="36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15797</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68" t="s">
        <v>15807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ustomHeight="1">
      <c r="A21" s="38"/>
      <c r="B21" s="40" t="str">
        <f ca="1">OFFSET(L!$C$1,MATCH("Declaration"&amp;ADDRESS(ROW(),COLUMN(),4),L!$A:$A,0)-1,SL,,)</f>
        <v>Phone - Authorizer:</v>
      </c>
      <c r="C21" s="133"/>
      <c r="D21" s="323" t="s">
        <v>15805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45405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9"/>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9"/>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9" t="s">
        <v>15798</v>
      </c>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15799</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488</v>
      </c>
      <c r="E85" s="381"/>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Yes</v>
      </c>
    </row>
    <row r="103" spans="2:7" ht="15.75" hidden="1">
      <c r="B103" s="236" t="s">
        <v>2483</v>
      </c>
      <c r="D103" s="282" t="str">
        <f>IF(AND(OR($D$28="Yes",$D$28=""),OR($D$34="Yes",$D$34="")),"No","")</f>
        <v/>
      </c>
      <c r="E103" s="282" t="str">
        <f>IF(AND(OR($D$27="Yes",$D$27=""),OR($D$33="Yes",$D$33="")),"Greater than 90%","")</f>
        <v/>
      </c>
      <c r="G103" s="282" t="str">
        <f>IF(OR($D$29="Yes",$D$29=""),"No","")</f>
        <v>No</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Yes</v>
      </c>
      <c r="E105" s="282" t="str">
        <f>IF(AND(OR($D$27="Yes",$D$27=""),OR($D$33="Yes",$D$33="")),"Greater than 50%","")</f>
        <v/>
      </c>
    </row>
    <row r="106" spans="2:7" ht="15.75" hidden="1">
      <c r="B106" s="236" t="s">
        <v>12394</v>
      </c>
      <c r="D106" s="282" t="str">
        <f>IF(AND(OR($D$29="Yes",$D$29=""),OR($D$35="Yes",$D$35="")),"No","")</f>
        <v>No</v>
      </c>
      <c r="E106" s="282" t="str">
        <f>IF(AND(OR($D$27="Yes",$D$27=""),OR($D$33="Yes",$D$33="")),"50% or less","")</f>
        <v/>
      </c>
    </row>
    <row r="107" spans="2:7" ht="15.75" hidden="1">
      <c r="B107" s="236" t="s">
        <v>489</v>
      </c>
      <c r="D107" s="282" t="str">
        <f>IF(AND(OR($D$29="Yes",$D$29=""),OR($D$35="Yes",$D$35="")),"Unknown","")</f>
        <v>Unknown</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0" priority="164" stopIfTrue="1">
      <formula>IF($D$22="",TRUE)</formula>
    </cfRule>
  </conditionalFormatting>
  <conditionalFormatting sqref="D26:E26">
    <cfRule type="expression" dxfId="79" priority="142" stopIfTrue="1">
      <formula>IF($D$26="",TRUE)</formula>
    </cfRule>
  </conditionalFormatting>
  <conditionalFormatting sqref="D27:E27">
    <cfRule type="expression" dxfId="78" priority="149" stopIfTrue="1">
      <formula>IF($D$27="",TRUE)</formula>
    </cfRule>
  </conditionalFormatting>
  <conditionalFormatting sqref="D28:E28">
    <cfRule type="expression" dxfId="77" priority="150" stopIfTrue="1">
      <formula>IF($D$28="",TRUE)</formula>
    </cfRule>
  </conditionalFormatting>
  <conditionalFormatting sqref="D29:E29">
    <cfRule type="expression" dxfId="76" priority="151" stopIfTrue="1">
      <formula>IF($D$29="",TRUE)</formula>
    </cfRule>
  </conditionalFormatting>
  <conditionalFormatting sqref="D32:E32">
    <cfRule type="expression" dxfId="75" priority="60" stopIfTrue="1">
      <formula>IF(AND(OR($D$26="Yes",$D$26=""),$D$32=""),1,0)</formula>
    </cfRule>
    <cfRule type="expression" dxfId="74" priority="147" stopIfTrue="1">
      <formula>$P$26=""</formula>
    </cfRule>
  </conditionalFormatting>
  <conditionalFormatting sqref="D33:E33">
    <cfRule type="expression" dxfId="73" priority="48" stopIfTrue="1">
      <formula>$P$27=""</formula>
    </cfRule>
    <cfRule type="expression" dxfId="72" priority="47" stopIfTrue="1">
      <formula>IF(AND(OR($D$27="Yes",$D$27=""),$D$33=""),1,0)</formula>
    </cfRule>
  </conditionalFormatting>
  <conditionalFormatting sqref="D34:E34">
    <cfRule type="expression" dxfId="71" priority="6" stopIfTrue="1">
      <formula>IF(AND(OR($D$28="Yes",$D$28=""),$D$34=""),1,0)</formula>
    </cfRule>
    <cfRule type="expression" dxfId="70" priority="7" stopIfTrue="1">
      <formula>$P$28=""</formula>
    </cfRule>
  </conditionalFormatting>
  <conditionalFormatting sqref="D35:E35">
    <cfRule type="expression" dxfId="69" priority="44" stopIfTrue="1">
      <formula>IF(AND(OR($D$29="Yes",$D$29=""),$D$35=""),1,0)</formula>
    </cfRule>
    <cfRule type="expression" dxfId="68" priority="168" stopIfTrue="1">
      <formula>$P$29=""</formula>
    </cfRule>
  </conditionalFormatting>
  <conditionalFormatting sqref="D38:E38 D44:E44 D50:E50 D56:E56 D62:E62 D68:E68">
    <cfRule type="expression" dxfId="67" priority="23" stopIfTrue="1">
      <formula>$P$26=""</formula>
    </cfRule>
    <cfRule type="expression" dxfId="66" priority="24" stopIfTrue="1">
      <formula>$P$32=""</formula>
    </cfRule>
  </conditionalFormatting>
  <conditionalFormatting sqref="D38:E38">
    <cfRule type="expression" dxfId="65" priority="59" stopIfTrue="1">
      <formula>IF(AND(OR($D$26="Yes",$D$26=""),OR($D$32="Yes",$D$32=""),D38=""),1,0)</formula>
    </cfRule>
  </conditionalFormatting>
  <conditionalFormatting sqref="D39:E39 D45:E45 D51:E51 D57:E57 D63:E63 D69:E69">
    <cfRule type="expression" dxfId="64" priority="17" stopIfTrue="1">
      <formula>$P$33=""</formula>
    </cfRule>
    <cfRule type="expression" dxfId="63" priority="18" stopIfTrue="1">
      <formula>$P$39=""</formula>
    </cfRule>
  </conditionalFormatting>
  <conditionalFormatting sqref="D39:E39">
    <cfRule type="expression" dxfId="62" priority="55" stopIfTrue="1">
      <formula>IF(AND(OR($D$27="Yes",$D$27=""),OR($D$33="Yes",$D$33=""),D39=""),1,0)</formula>
    </cfRule>
  </conditionalFormatting>
  <conditionalFormatting sqref="D40:E40 D46:E46 D52:E52 D58:E58 D64:E64 D70:E70">
    <cfRule type="expression" dxfId="61" priority="12" stopIfTrue="1">
      <formula>$P$28=""</formula>
    </cfRule>
    <cfRule type="expression" dxfId="60" priority="13" stopIfTrue="1">
      <formula>$P$34=""</formula>
    </cfRule>
  </conditionalFormatting>
  <conditionalFormatting sqref="D40:E40">
    <cfRule type="expression" dxfId="59" priority="54" stopIfTrue="1">
      <formula>IF(AND(OR($D$28="Yes",$D$28=""),OR($D$34="Yes",$D$34=""),D40=""),1,0)</formula>
    </cfRule>
  </conditionalFormatting>
  <conditionalFormatting sqref="D41:E41 D47:E47 D53:E53 D59:E59 D65:E65 D71:E71">
    <cfRule type="expression" dxfId="58" priority="8" stopIfTrue="1">
      <formula>$P$29=""</formula>
    </cfRule>
    <cfRule type="expression" dxfId="57" priority="9" stopIfTrue="1">
      <formula>$P$35=""</formula>
    </cfRule>
  </conditionalFormatting>
  <conditionalFormatting sqref="D41:E41">
    <cfRule type="expression" dxfId="56" priority="170" stopIfTrue="1">
      <formula>IF(AND(OR($D$29="Yes",$D$29=""),OR($D$35="Yes",$D$35=""),D41=""),1,0)</formula>
    </cfRule>
  </conditionalFormatting>
  <conditionalFormatting sqref="D44:E44">
    <cfRule type="expression" dxfId="55" priority="58" stopIfTrue="1">
      <formula>IF(AND(OR($D$26="Yes",$D$26=""),OR($D$32="Yes",$D$32=""),D44=""),1,0)</formula>
    </cfRule>
  </conditionalFormatting>
  <conditionalFormatting sqref="D45:E45">
    <cfRule type="expression" dxfId="54" priority="20" stopIfTrue="1">
      <formula>IF(AND(OR($D$27="Yes",$D$27=""),OR($D$33="Yes",$D$33=""),D45=""),1,0)</formula>
    </cfRule>
  </conditionalFormatting>
  <conditionalFormatting sqref="D46:E46">
    <cfRule type="expression" dxfId="53" priority="45" stopIfTrue="1">
      <formula>IF(AND(OR($D$28="Yes",$D$28=""),OR($D$34="Yes",$D$34=""),D46=""),1,0)</formula>
    </cfRule>
  </conditionalFormatting>
  <conditionalFormatting sqref="D47:E47">
    <cfRule type="expression" dxfId="52" priority="53" stopIfTrue="1">
      <formula>IF(AND(OR($D$29="Yes",$D$29=""),OR($D$35="Yes",$D$35=""),D47=""),1,0)</formula>
    </cfRule>
  </conditionalFormatting>
  <conditionalFormatting sqref="D50:E50">
    <cfRule type="expression" dxfId="51" priority="26" stopIfTrue="1">
      <formula>IF(AND(OR($D$26="Yes",$D$26=""),OR($D$32="Yes",$D$32=""),D50=""),1,0)</formula>
    </cfRule>
  </conditionalFormatting>
  <conditionalFormatting sqref="D51:E51">
    <cfRule type="expression" dxfId="50" priority="165" stopIfTrue="1">
      <formula>IF(AND(OR($D$27="Yes",$D$27=""),OR($D$33="Yes",$D$33=""),D51=""),1,0)</formula>
    </cfRule>
  </conditionalFormatting>
  <conditionalFormatting sqref="D52:E52">
    <cfRule type="expression" dxfId="49" priority="16" stopIfTrue="1">
      <formula>IF(AND(OR($D$28="Yes",$D$28=""),OR($D$34="Yes",$D$34=""),D52=""),1,0)</formula>
    </cfRule>
  </conditionalFormatting>
  <conditionalFormatting sqref="D53:E53">
    <cfRule type="expression" dxfId="48" priority="39" stopIfTrue="1">
      <formula>IF(AND(OR($D$29="Yes",$D$29=""),OR($D$35="Yes",$D$35=""),D53=""),1,0)</formula>
    </cfRule>
  </conditionalFormatting>
  <conditionalFormatting sqref="D56:E56">
    <cfRule type="expression" dxfId="47" priority="34" stopIfTrue="1">
      <formula>IF(AND(OR($D$26="Yes",$D$26=""),OR($D$32="Yes",$D$32=""),D56=""),1,0)</formula>
    </cfRule>
  </conditionalFormatting>
  <conditionalFormatting sqref="D57:E57">
    <cfRule type="expression" dxfId="46" priority="22" stopIfTrue="1">
      <formula>IF(AND(OR($D$27="Yes",$D$27=""),OR($D$33="Yes",$D$33=""),D57=""),1,0)</formula>
    </cfRule>
  </conditionalFormatting>
  <conditionalFormatting sqref="D58:E58">
    <cfRule type="expression" dxfId="45" priority="15" stopIfTrue="1">
      <formula>IF(AND(OR($D$28="Yes",$D$28=""),OR($D$34="Yes",$D$34=""),D58=""),1,0)</formula>
    </cfRule>
  </conditionalFormatting>
  <conditionalFormatting sqref="D59:E59">
    <cfRule type="expression" dxfId="44" priority="11" stopIfTrue="1">
      <formula>IF(AND(OR($D$29="Yes",$D$29=""),OR($D$35="Yes",$D$35=""),D59=""),1,0)</formula>
    </cfRule>
  </conditionalFormatting>
  <conditionalFormatting sqref="D62:E62">
    <cfRule type="expression" dxfId="43" priority="33" stopIfTrue="1">
      <formula>IF(AND(OR($D$26="Yes",$D$26=""),OR($D$32="Yes",$D$32=""),D62=""),1,0)</formula>
    </cfRule>
  </conditionalFormatting>
  <conditionalFormatting sqref="D63:E63">
    <cfRule type="expression" dxfId="42" priority="19" stopIfTrue="1">
      <formula>IF(AND(OR($D$27="Yes",$D$27=""),OR($D$33="Yes",$D$33=""),D63=""),1,0)</formula>
    </cfRule>
  </conditionalFormatting>
  <conditionalFormatting sqref="D64:E64">
    <cfRule type="expression" dxfId="41" priority="14" stopIfTrue="1">
      <formula>IF(AND(OR($D$28="Yes",$D$28=""),OR($D$34="Yes",$D$34=""),D64=""),1,0)</formula>
    </cfRule>
  </conditionalFormatting>
  <conditionalFormatting sqref="D65:E65">
    <cfRule type="expression" dxfId="40" priority="10" stopIfTrue="1">
      <formula>IF(AND(OR($D$29="Yes",$D$29=""),OR($D$35="Yes",$D$35=""),D65=""),1,0)</formula>
    </cfRule>
  </conditionalFormatting>
  <conditionalFormatting sqref="D68:E68">
    <cfRule type="expression" dxfId="39" priority="25" stopIfTrue="1">
      <formula>IF(AND(OR($D$26="Yes",$D$26=""),OR($D$32="Yes",$D$32=""),D68=""),1,0)</formula>
    </cfRule>
  </conditionalFormatting>
  <conditionalFormatting sqref="D69:E69">
    <cfRule type="expression" dxfId="38" priority="21" stopIfTrue="1">
      <formula>IF(AND(OR($D$27="Yes",$D$27=""),OR($D$33="Yes",$D$33=""),D69=""),1,0)</formula>
    </cfRule>
  </conditionalFormatting>
  <conditionalFormatting sqref="D70:E70">
    <cfRule type="expression" dxfId="37" priority="167" stopIfTrue="1">
      <formula>IF(AND(OR($D$28="Yes",$D$28=""),OR($D$34="Yes",$D$34=""),D70=""),1,0)</formula>
    </cfRule>
  </conditionalFormatting>
  <conditionalFormatting sqref="D71:E71">
    <cfRule type="expression" dxfId="36" priority="169" stopIfTrue="1">
      <formula>IF(AND(OR($D$29="Yes",$D$29=""),OR($D$35="Yes",$D$35=""),D71=""),1,0)</formula>
    </cfRule>
  </conditionalFormatting>
  <conditionalFormatting sqref="D75:E75 D77:E77 D79:E79 D81:E81 D83 D85:E85 D87:E87 D89:E89">
    <cfRule type="expression" dxfId="35" priority="90" stopIfTrue="1">
      <formula>AND(OR($D$26="No",AND($D$26="Yes",$D$32="No")),OR($D$27="No",AND($D$27="Yes",$D$33="No")),OR($D$28="No",AND($D$28="Yes",$D$34="No")),OR($D$29="No",AND($D$29="Yes",$D$35="No")))</formula>
    </cfRule>
    <cfRule type="expression" dxfId="34" priority="91" stopIfTrue="1">
      <formula>IF(D75="",TRUE)</formula>
    </cfRule>
  </conditionalFormatting>
  <conditionalFormatting sqref="D9:G9">
    <cfRule type="expression" dxfId="33" priority="157" stopIfTrue="1">
      <formula>IF($D$9="",TRUE)</formula>
    </cfRule>
  </conditionalFormatting>
  <conditionalFormatting sqref="D8:J8">
    <cfRule type="expression" dxfId="32" priority="156" stopIfTrue="1">
      <formula>IF($D$8="",TRUE)</formula>
    </cfRule>
  </conditionalFormatting>
  <conditionalFormatting sqref="D10:J10">
    <cfRule type="expression" dxfId="31" priority="171" stopIfTrue="1">
      <formula>IF(AND($D$10="",$D$9=$R$9),TRUE)</formula>
    </cfRule>
    <cfRule type="expression" dxfId="30" priority="61" stopIfTrue="1">
      <formula>IF($D$9=$Q$9,TRUE)</formula>
    </cfRule>
  </conditionalFormatting>
  <conditionalFormatting sqref="D16:J16">
    <cfRule type="expression" dxfId="29" priority="159" stopIfTrue="1">
      <formula>IF($D$16="",TRUE)</formula>
    </cfRule>
  </conditionalFormatting>
  <conditionalFormatting sqref="D17:J17">
    <cfRule type="expression" dxfId="28" priority="27" stopIfTrue="1">
      <formula>IF($D$17="",TRUE)</formula>
    </cfRule>
  </conditionalFormatting>
  <conditionalFormatting sqref="D18:J18">
    <cfRule type="expression" dxfId="27" priority="161" stopIfTrue="1">
      <formula>IF($D$18="",TRUE)</formula>
    </cfRule>
  </conditionalFormatting>
  <conditionalFormatting sqref="G85:J85">
    <cfRule type="expression" dxfId="26" priority="52" stopIfTrue="1">
      <formula>IF(AND($D$85="Yes, using other format (describe)",$G$85=""),TRUE)</formula>
    </cfRule>
  </conditionalFormatting>
  <conditionalFormatting sqref="G77:J77">
    <cfRule type="expression" dxfId="25" priority="4" stopIfTrue="1">
      <formula>IF(AND($D$77="Yes",$G$77=""),TRUE)</formula>
    </cfRule>
  </conditionalFormatting>
  <conditionalFormatting sqref="D15:J15">
    <cfRule type="expression" dxfId="24" priority="3" stopIfTrue="1">
      <formula>IF($D$18="",TRUE)</formula>
    </cfRule>
  </conditionalFormatting>
  <conditionalFormatting sqref="D20:J20">
    <cfRule type="expression" dxfId="23" priority="2" stopIfTrue="1">
      <formula>IF($D$16="",TRUE)</formula>
    </cfRule>
  </conditionalFormatting>
  <conditionalFormatting sqref="D21:J21">
    <cfRule type="expression" dxfId="22" priority="1" stopIfTrue="1">
      <formula>IF($D$17="",TRUE)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G77"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D4" sqref="D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488</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2023 Responsible Minerals Initiative. All rights reserved.</v>
      </c>
      <c r="H3" s="388"/>
      <c r="I3" s="389"/>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1128</v>
      </c>
      <c r="C5" s="186" t="s">
        <v>1378</v>
      </c>
      <c r="D5" s="230"/>
      <c r="E5" s="182" t="str">
        <f ca="1">IF(ISERROR($V5),"",OFFSET('Smelter Look-up'!$D$4,$V5-4,0)&amp;"")</f>
        <v>CHINA</v>
      </c>
      <c r="F5" s="182" t="str">
        <f ca="1">IF(ISERROR($V5),"",OFFSET('Smelter Look-up'!$E$4,$V5-4,0))</f>
        <v>CID002082</v>
      </c>
      <c r="G5" s="182" t="str">
        <f ca="1">IF(C5=$X$4,IF(ISERROR($V5),"Enter smelter details","RMI"),IF(ISERROR($V5),"",OFFSET('Smelter Look-up'!$F$4,$V5-4,0)))</f>
        <v>RMI</v>
      </c>
      <c r="H5" s="183">
        <f ca="1">IF(ISERROR($V5),"",OFFSET('Smelter Look-up'!$G$4,$V5-4,0))</f>
        <v>0</v>
      </c>
      <c r="I5" s="184" t="str">
        <f ca="1">IF(ISERROR($V5),"",OFFSET('Smelter Look-up'!$H$4,$V5-4,0))</f>
        <v>Xiamen</v>
      </c>
      <c r="J5" s="184" t="str">
        <f ca="1">IF(ISERROR($V5),"",OFFSET('Smelter Look-up'!$I$4,$V5-4,0))</f>
        <v>Fujian Sheng</v>
      </c>
      <c r="K5" s="224" t="s">
        <v>15800</v>
      </c>
      <c r="L5" s="224" t="s">
        <v>15801</v>
      </c>
      <c r="M5" s="224"/>
      <c r="N5" s="224" t="s">
        <v>15802</v>
      </c>
      <c r="O5" s="224" t="s">
        <v>15803</v>
      </c>
      <c r="P5" s="185" t="s">
        <v>489</v>
      </c>
      <c r="Q5" s="225"/>
      <c r="R5" s="182" t="str">
        <f ca="1">IF(ISERROR($V5),"",OFFSET('Smelter Look-up'!$C$4,$V5-4,0)&amp;"")</f>
        <v>Xiamen Tungsten Co., Ltd.</v>
      </c>
      <c r="S5" s="181" t="str">
        <f t="shared" ref="S5" ca="1" si="0">IF(B5="","",IF(ISERROR(MATCH($E5,CL,0)),"Unknown",INDIRECT("'C'!$A$"&amp;MATCH($E5,CL,0)+1)))</f>
        <v>CN</v>
      </c>
      <c r="T5" s="181" t="str">
        <f ca="1">IF(B5="","",IF(ISERROR(MATCH($J5,SorP!$B$1:$B$6279,0)),"",INDIRECT("'SorP'!$A$"&amp;MATCH($S5&amp;$J5,SorP!C:C,0))))</f>
        <v>CN-FJ</v>
      </c>
      <c r="U5" s="201"/>
      <c r="V5" s="226">
        <f>IF(C5="",NA(),IF(OR(C5="Smelter not listed",C5="Smelter not yet identified"),MATCH($B5&amp;$D5,'Smelter Look-up'!$J:$J,0),MATCH($B5&amp;$C5,'Smelter Look-up'!$J:$J,0)))</f>
        <v>636</v>
      </c>
      <c r="X5" s="227">
        <f t="shared" ref="X5" ca="1" si="1">IF(AND(C5="Smelter not listed",OR(LEN(D5)=0,LEN(E5)=0)),1,0)</f>
        <v>0</v>
      </c>
      <c r="AB5" s="228" t="str">
        <f t="shared" ref="AB5" si="2">B5&amp;C5</f>
        <v>TungstenXiamen Tungsten Co., Ltd.</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SK Hynix system ic.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Lexie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skhysi.8302189@sk.com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86-510-8192-5330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Lexie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skhysi.8302189@sk.com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https://www.skhynixsystemic.cn/company/human-rightslabor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7" sqref="B1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894</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15804</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2023 Responsible Minerals Initiative. All rights reserved.</v>
      </c>
      <c r="C2006" s="394"/>
      <c r="D2006" s="394"/>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48.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40">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75.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1.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54">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0.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purl.org/dc/elements/1.1/"/>
    <ds:schemaRef ds:uri="http://purl.org/dc/terms/"/>
    <ds:schemaRef ds:uri="a54701f6-876b-4337-a24e-543e1bd311e6"/>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6e8a5f3d-031c-4996-804e-0e28298fe1e2"/>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Win 10 CN old</cp:lastModifiedBy>
  <cp:lastPrinted>2015-04-21T20:47:43Z</cp:lastPrinted>
  <dcterms:created xsi:type="dcterms:W3CDTF">2010-06-21T21:00:23Z</dcterms:created>
  <dcterms:modified xsi:type="dcterms:W3CDTF">2024-04-23T02:57:03Z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